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'!$A$1:$H$379</definedName>
  </definedNames>
  <calcPr fullCalcOnLoad="1"/>
</workbook>
</file>

<file path=xl/sharedStrings.xml><?xml version="1.0" encoding="utf-8"?>
<sst xmlns="http://schemas.openxmlformats.org/spreadsheetml/2006/main" count="1449" uniqueCount="264">
  <si>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</si>
  <si>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</si>
  <si>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</si>
  <si>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</si>
  <si>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</si>
  <si>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</si>
  <si>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</si>
  <si>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</si>
  <si>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</si>
  <si>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</si>
  <si>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</si>
  <si>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</si>
  <si>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</si>
  <si>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</si>
  <si>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</si>
  <si>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</si>
  <si>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</si>
  <si>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</si>
  <si>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</si>
  <si>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</si>
  <si>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</si>
  <si>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</si>
  <si>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</si>
  <si>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</si>
  <si>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</si>
  <si>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</si>
  <si>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</si>
  <si>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</si>
  <si>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</si>
  <si>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</si>
  <si>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</si>
  <si>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</si>
  <si>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</si>
  <si>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</si>
  <si>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</si>
  <si>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</si>
  <si>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</si>
  <si>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</si>
  <si>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</si>
  <si>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</si>
  <si>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</si>
  <si>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</si>
  <si>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</si>
  <si>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</si>
  <si>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</si>
  <si>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</si>
  <si>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</si>
  <si>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</si>
  <si>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</si>
  <si>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</si>
  <si>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</si>
  <si>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</si>
  <si>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</si>
  <si>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</si>
  <si>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</si>
  <si>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</si>
  <si>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</si>
  <si>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</si>
  <si>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</si>
  <si>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</si>
  <si>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</si>
  <si>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</si>
  <si>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</si>
  <si>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</si>
  <si>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</si>
  <si>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</si>
  <si>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</si>
  <si>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</si>
  <si>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</si>
  <si>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</si>
  <si>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</si>
  <si>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</si>
  <si>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</si>
  <si>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</si>
  <si>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</si>
  <si>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</si>
  <si>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</si>
  <si>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</si>
  <si>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</si>
  <si>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</si>
  <si>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</si>
  <si>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</si>
  <si>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</si>
  <si>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</si>
  <si>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</si>
  <si>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</si>
  <si>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</si>
  <si>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</si>
  <si>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</si>
  <si>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</si>
  <si>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</si>
  <si>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</si>
  <si>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</si>
  <si>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</si>
  <si>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</si>
  <si>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</si>
  <si>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</si>
  <si>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</si>
  <si>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</si>
  <si>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</si>
  <si>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</si>
  <si>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</si>
  <si>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</si>
  <si>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</si>
  <si>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</si>
  <si>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</si>
  <si>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</si>
  <si>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</si>
  <si>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</si>
  <si>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</si>
  <si>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</si>
  <si>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</si>
  <si>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</si>
  <si>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</si>
  <si>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</si>
  <si>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</si>
  <si>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</si>
  <si>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</si>
  <si>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</si>
  <si>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</si>
  <si>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</si>
  <si>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</si>
  <si>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</si>
  <si>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</si>
  <si>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</si>
  <si>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</si>
  <si>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</si>
  <si>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</si>
  <si>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</si>
  <si>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</si>
  <si>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</si>
  <si>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</si>
  <si>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</si>
  <si>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</si>
  <si>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</si>
  <si>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</si>
  <si>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</si>
  <si>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</si>
  <si>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</si>
  <si>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</si>
  <si>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</si>
  <si>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</si>
  <si>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</si>
  <si>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</si>
  <si>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</si>
  <si>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</si>
  <si>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</si>
  <si>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</si>
  <si>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</si>
  <si>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</si>
  <si>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</si>
  <si>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</si>
  <si>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</si>
  <si>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</si>
  <si>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</si>
  <si>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</si>
  <si>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</si>
  <si>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</si>
  <si>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</si>
  <si>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</si>
  <si>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</si>
  <si>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</si>
  <si>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</si>
  <si>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</si>
  <si>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</si>
  <si>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</si>
  <si>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</si>
  <si>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</si>
  <si>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</si>
  <si>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</si>
  <si>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</si>
  <si>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</si>
  <si>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</si>
  <si>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</si>
  <si>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</si>
  <si>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</si>
  <si>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</si>
  <si>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</si>
  <si>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</si>
  <si>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</si>
  <si>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</si>
  <si>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</si>
  <si>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</si>
  <si>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</si>
  <si>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</si>
  <si>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</si>
  <si>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</si>
  <si>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</si>
  <si>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</si>
  <si>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</si>
  <si>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</si>
  <si>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</si>
  <si>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</si>
  <si>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</si>
  <si>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</si>
  <si>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</si>
  <si>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</si>
  <si>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</si>
  <si>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</si>
  <si>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</si>
  <si>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</si>
  <si>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</si>
  <si>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</si>
  <si>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</si>
  <si>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</si>
  <si>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</si>
  <si>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</si>
  <si>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</si>
  <si>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</si>
  <si>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</si>
  <si>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</si>
  <si>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</si>
  <si>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</si>
  <si>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</si>
  <si>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</si>
  <si>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</si>
  <si>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</si>
  <si>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</si>
  <si>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</si>
  <si>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</si>
  <si>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</si>
  <si>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</si>
  <si>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</si>
  <si>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</si>
  <si>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</si>
  <si>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</si>
  <si>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</si>
  <si>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</si>
  <si>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</si>
  <si>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</si>
  <si>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</si>
  <si>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</si>
  <si>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</si>
  <si>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</si>
  <si>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</si>
  <si>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</si>
  <si>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</si>
  <si>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</si>
  <si>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</si>
  <si>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</si>
  <si>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</si>
  <si>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</si>
  <si>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</si>
  <si>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</si>
  <si>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</si>
  <si>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</si>
  <si>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</si>
  <si>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</si>
  <si>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</si>
  <si>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</si>
  <si>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Физическая культура</t>
  </si>
  <si>
    <t>830</t>
  </si>
  <si>
    <t>Исполнение судебных актов</t>
  </si>
  <si>
    <t>8255043</t>
  </si>
  <si>
    <t>Субсидии на 1 литр реализованного товарного молока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</si>
  <si>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</si>
  <si>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</si>
  <si>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</si>
  <si>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</si>
  <si>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3510000</t>
  </si>
  <si>
    <t xml:space="preserve">Поддержка коммунального хозяйства 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</si>
  <si>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</si>
  <si>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</si>
  <si>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41                                                               от "31" июля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</si>
</sst>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justify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0" xfId="0" applyNumberFormat="1" applyFill="1" applyBorder="1" applyAlignment="1">
      <alignment/>
    </xf>
    <xf numFmtId="1" fontId="1" fillId="33" borderId="0" xfId="0" applyNumberFormat="1" applyFont="1" applyFill="1" applyBorder="1" applyAlignment="1">
      <alignment horizontal="left" vertical="justify" wrapText="1" indent="1"/>
    </xf>
    <xf numFmtId="1" fontId="0" fillId="33" borderId="11" xfId="0" applyNumberFormat="1" applyFill="1" applyBorder="1" applyAlignment="1">
      <alignment/>
    </xf>
    <xf numFmtId="1" fontId="1" fillId="33" borderId="11" xfId="0" applyNumberFormat="1" applyFont="1" applyFill="1" applyBorder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Border="1" applyAlignment="1">
      <alignment horizontal="center" vertical="justify" wrapText="1"/>
    </xf>
    <xf numFmtId="1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8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15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52" customWidth="1"/>
    <col min="8" max="8" width="20.00390625" style="52" customWidth="1"/>
    <col min="9" max="16384" width="9.125" style="1" customWidth="1"/>
  </cols>
  <sheetData>
    <row r="1" spans="1:8" ht="124.5" customHeight="1">
      <c r="A1" s="29"/>
      <c r="B1" s="29"/>
      <c r="C1" s="29"/>
      <c r="D1" s="29"/>
      <c r="E1" s="29"/>
      <c r="F1" s="31"/>
      <c r="G1" s="53" t="s">
        <v>263</v>
      </c>
      <c r="H1" s="53"/>
    </row>
    <row r="2" spans="1:8" ht="18" customHeight="1">
      <c r="A2" s="29"/>
      <c r="B2" s="29"/>
      <c r="C2" s="29"/>
      <c r="D2" s="29"/>
      <c r="E2" s="29"/>
      <c r="F2" s="29"/>
      <c r="G2" s="36"/>
      <c r="H2" s="37"/>
    </row>
    <row r="3" spans="1:8" ht="78" customHeight="1">
      <c r="A3" s="59" t="s">
        <v>106</v>
      </c>
      <c r="B3" s="59"/>
      <c r="C3" s="59"/>
      <c r="D3" s="59"/>
      <c r="E3" s="59"/>
      <c r="F3" s="59"/>
      <c r="G3" s="59"/>
      <c r="H3" s="59"/>
    </row>
    <row r="4" spans="1:8" ht="18" customHeight="1">
      <c r="A4" s="35"/>
      <c r="B4" s="35"/>
      <c r="C4" s="35"/>
      <c r="D4" s="35"/>
      <c r="E4" s="35"/>
      <c r="F4" s="35"/>
      <c r="G4" s="38"/>
      <c r="H4" s="39"/>
    </row>
    <row r="5" spans="1:8" ht="21.75" customHeight="1">
      <c r="A5" s="55" t="s">
        <v>59</v>
      </c>
      <c r="B5" s="55" t="s">
        <v>58</v>
      </c>
      <c r="C5" s="57" t="s">
        <v>0</v>
      </c>
      <c r="D5" s="57" t="s">
        <v>1</v>
      </c>
      <c r="E5" s="57" t="s">
        <v>2</v>
      </c>
      <c r="F5" s="57" t="s">
        <v>3</v>
      </c>
      <c r="G5" s="54" t="s">
        <v>57</v>
      </c>
      <c r="H5" s="54"/>
    </row>
    <row r="6" spans="1:8" ht="81.75" customHeight="1">
      <c r="A6" s="56"/>
      <c r="B6" s="56"/>
      <c r="C6" s="58"/>
      <c r="D6" s="58"/>
      <c r="E6" s="58"/>
      <c r="F6" s="58"/>
      <c r="G6" s="40" t="s">
        <v>67</v>
      </c>
      <c r="H6" s="41" t="s">
        <v>52</v>
      </c>
    </row>
    <row r="7" spans="1:8" ht="31.5">
      <c r="A7" s="32">
        <v>600</v>
      </c>
      <c r="B7" s="2" t="s">
        <v>69</v>
      </c>
      <c r="C7" s="3"/>
      <c r="D7" s="3"/>
      <c r="E7" s="4"/>
      <c r="F7" s="4"/>
      <c r="G7" s="42">
        <f>G8</f>
        <v>3656.8431600000004</v>
      </c>
      <c r="H7" s="42">
        <f>H8</f>
        <v>0</v>
      </c>
    </row>
    <row r="8" spans="1:8" ht="54.75" customHeight="1">
      <c r="A8" s="30">
        <v>600</v>
      </c>
      <c r="B8" s="23" t="s">
        <v>6</v>
      </c>
      <c r="C8" s="22" t="s">
        <v>53</v>
      </c>
      <c r="D8" s="22" t="s">
        <v>56</v>
      </c>
      <c r="E8" s="22"/>
      <c r="F8" s="22"/>
      <c r="G8" s="42">
        <f>G9</f>
        <v>3656.8431600000004</v>
      </c>
      <c r="H8" s="42">
        <f>H9</f>
        <v>0</v>
      </c>
    </row>
    <row r="9" spans="1:8" ht="75.75" customHeight="1">
      <c r="A9" s="30">
        <v>600</v>
      </c>
      <c r="B9" s="23" t="s">
        <v>28</v>
      </c>
      <c r="C9" s="22" t="s">
        <v>53</v>
      </c>
      <c r="D9" s="22" t="s">
        <v>56</v>
      </c>
      <c r="E9" s="22" t="s">
        <v>78</v>
      </c>
      <c r="F9" s="22"/>
      <c r="G9" s="43">
        <f>SUM(G10:G11)</f>
        <v>3656.8431600000004</v>
      </c>
      <c r="H9" s="43">
        <f>SUM(H10:H11)</f>
        <v>0</v>
      </c>
    </row>
    <row r="10" spans="1:8" ht="73.5" customHeight="1">
      <c r="A10" s="30">
        <v>600</v>
      </c>
      <c r="B10" s="23" t="s">
        <v>111</v>
      </c>
      <c r="C10" s="22" t="s">
        <v>53</v>
      </c>
      <c r="D10" s="22" t="s">
        <v>56</v>
      </c>
      <c r="E10" s="22" t="s">
        <v>78</v>
      </c>
      <c r="F10" s="22" t="s">
        <v>110</v>
      </c>
      <c r="G10" s="43">
        <v>2940.14316</v>
      </c>
      <c r="H10" s="44">
        <v>0</v>
      </c>
    </row>
    <row r="11" spans="1:8" ht="54" customHeight="1">
      <c r="A11" s="30">
        <v>600</v>
      </c>
      <c r="B11" s="23" t="s">
        <v>113</v>
      </c>
      <c r="C11" s="22" t="s">
        <v>53</v>
      </c>
      <c r="D11" s="22" t="s">
        <v>56</v>
      </c>
      <c r="E11" s="22" t="s">
        <v>78</v>
      </c>
      <c r="F11" s="22" t="s">
        <v>112</v>
      </c>
      <c r="G11" s="43">
        <v>716.7</v>
      </c>
      <c r="H11" s="44">
        <v>0</v>
      </c>
    </row>
    <row r="12" spans="1:8" ht="31.5">
      <c r="A12" s="32">
        <v>601</v>
      </c>
      <c r="B12" s="2" t="s">
        <v>4</v>
      </c>
      <c r="C12" s="4"/>
      <c r="D12" s="4"/>
      <c r="E12" s="4"/>
      <c r="F12" s="4"/>
      <c r="G12" s="42">
        <f>G16+G21+G43+G46+G51+G59+G79+G82+G90+G99+G120+G125+G131+G157+G169+G13+G96+G151+G108+G111+G128+G177+G93+G102</f>
        <v>280106.27558</v>
      </c>
      <c r="H12" s="42">
        <f>H16+H21+H43+H46+H51+H59+H79+H82+H90+H99+H120+H125+H131+H157+H169+H13+H96+H151+H108+H111+H128+H177+H93+H102</f>
        <v>62033.47437</v>
      </c>
    </row>
    <row r="13" spans="1:8" ht="45">
      <c r="A13" s="30">
        <v>601</v>
      </c>
      <c r="B13" s="5" t="s">
        <v>107</v>
      </c>
      <c r="C13" s="22" t="s">
        <v>53</v>
      </c>
      <c r="D13" s="22" t="s">
        <v>82</v>
      </c>
      <c r="E13" s="6"/>
      <c r="F13" s="6"/>
      <c r="G13" s="42">
        <f>G14</f>
        <v>1344.7681</v>
      </c>
      <c r="H13" s="42">
        <f>H14</f>
        <v>0</v>
      </c>
    </row>
    <row r="14" spans="1:8" ht="75">
      <c r="A14" s="30">
        <v>601</v>
      </c>
      <c r="B14" s="23" t="s">
        <v>28</v>
      </c>
      <c r="C14" s="22" t="s">
        <v>53</v>
      </c>
      <c r="D14" s="22" t="s">
        <v>82</v>
      </c>
      <c r="E14" s="22" t="s">
        <v>78</v>
      </c>
      <c r="F14" s="6"/>
      <c r="G14" s="43">
        <f>G15</f>
        <v>1344.7681</v>
      </c>
      <c r="H14" s="43">
        <f>H15</f>
        <v>0</v>
      </c>
    </row>
    <row r="15" spans="1:8" ht="59.25" customHeight="1">
      <c r="A15" s="30">
        <v>601</v>
      </c>
      <c r="B15" s="23" t="s">
        <v>111</v>
      </c>
      <c r="C15" s="22" t="s">
        <v>53</v>
      </c>
      <c r="D15" s="22" t="s">
        <v>82</v>
      </c>
      <c r="E15" s="22" t="s">
        <v>78</v>
      </c>
      <c r="F15" s="22" t="s">
        <v>110</v>
      </c>
      <c r="G15" s="43">
        <f>1032.848+311.9201</f>
        <v>1344.7681</v>
      </c>
      <c r="H15" s="42">
        <v>0</v>
      </c>
    </row>
    <row r="16" spans="1:8" ht="24" customHeight="1">
      <c r="A16" s="30">
        <v>601</v>
      </c>
      <c r="B16" s="23" t="s">
        <v>8</v>
      </c>
      <c r="C16" s="22" t="s">
        <v>53</v>
      </c>
      <c r="D16" s="22" t="s">
        <v>54</v>
      </c>
      <c r="E16" s="22"/>
      <c r="F16" s="22"/>
      <c r="G16" s="42">
        <f>G17</f>
        <v>41615.086820000004</v>
      </c>
      <c r="H16" s="42">
        <f>H17</f>
        <v>0</v>
      </c>
    </row>
    <row r="17" spans="1:8" ht="84" customHeight="1">
      <c r="A17" s="30">
        <v>601</v>
      </c>
      <c r="B17" s="23" t="s">
        <v>28</v>
      </c>
      <c r="C17" s="22" t="s">
        <v>53</v>
      </c>
      <c r="D17" s="22" t="s">
        <v>54</v>
      </c>
      <c r="E17" s="22" t="s">
        <v>78</v>
      </c>
      <c r="F17" s="22"/>
      <c r="G17" s="43">
        <f>SUM(G18:G20)</f>
        <v>41615.086820000004</v>
      </c>
      <c r="H17" s="43">
        <f>H18</f>
        <v>0</v>
      </c>
    </row>
    <row r="18" spans="1:8" ht="54.75" customHeight="1">
      <c r="A18" s="30">
        <v>601</v>
      </c>
      <c r="B18" s="23" t="s">
        <v>111</v>
      </c>
      <c r="C18" s="22" t="s">
        <v>53</v>
      </c>
      <c r="D18" s="22" t="s">
        <v>54</v>
      </c>
      <c r="E18" s="22" t="s">
        <v>78</v>
      </c>
      <c r="F18" s="22" t="s">
        <v>110</v>
      </c>
      <c r="G18" s="43">
        <v>35091.36151</v>
      </c>
      <c r="H18" s="44">
        <v>0</v>
      </c>
    </row>
    <row r="19" spans="1:8" ht="58.5" customHeight="1">
      <c r="A19" s="30">
        <v>601</v>
      </c>
      <c r="B19" s="23" t="s">
        <v>113</v>
      </c>
      <c r="C19" s="22" t="s">
        <v>53</v>
      </c>
      <c r="D19" s="22" t="s">
        <v>54</v>
      </c>
      <c r="E19" s="22" t="s">
        <v>78</v>
      </c>
      <c r="F19" s="22" t="s">
        <v>112</v>
      </c>
      <c r="G19" s="43">
        <v>6379.76931</v>
      </c>
      <c r="H19" s="43">
        <v>0</v>
      </c>
    </row>
    <row r="20" spans="1:8" ht="30" customHeight="1">
      <c r="A20" s="30">
        <v>601</v>
      </c>
      <c r="B20" s="23" t="s">
        <v>115</v>
      </c>
      <c r="C20" s="22" t="s">
        <v>53</v>
      </c>
      <c r="D20" s="22" t="s">
        <v>54</v>
      </c>
      <c r="E20" s="22" t="s">
        <v>78</v>
      </c>
      <c r="F20" s="22" t="s">
        <v>114</v>
      </c>
      <c r="G20" s="43">
        <v>143.956</v>
      </c>
      <c r="H20" s="43">
        <v>0</v>
      </c>
    </row>
    <row r="21" spans="1:8" ht="31.5" customHeight="1">
      <c r="A21" s="30">
        <v>601</v>
      </c>
      <c r="B21" s="23" t="s">
        <v>9</v>
      </c>
      <c r="C21" s="22" t="s">
        <v>53</v>
      </c>
      <c r="D21" s="22" t="s">
        <v>94</v>
      </c>
      <c r="E21" s="22"/>
      <c r="F21" s="22"/>
      <c r="G21" s="42">
        <f>G22+G25+G27+G33+G35+G37+G40</f>
        <v>41619.700469999996</v>
      </c>
      <c r="H21" s="42">
        <f>H22+H25+H27+H33+H35+H37+H40</f>
        <v>1362.6079599999998</v>
      </c>
    </row>
    <row r="22" spans="1:8" ht="61.5" customHeight="1">
      <c r="A22" s="30">
        <v>601</v>
      </c>
      <c r="B22" s="23" t="s">
        <v>28</v>
      </c>
      <c r="C22" s="22" t="s">
        <v>53</v>
      </c>
      <c r="D22" s="22" t="s">
        <v>94</v>
      </c>
      <c r="E22" s="22" t="s">
        <v>78</v>
      </c>
      <c r="F22" s="22"/>
      <c r="G22" s="43">
        <f>SUM(G23:G24)</f>
        <v>434.64590999999996</v>
      </c>
      <c r="H22" s="43">
        <f>SUM(H23:H24)</f>
        <v>0</v>
      </c>
    </row>
    <row r="23" spans="1:8" ht="48" customHeight="1">
      <c r="A23" s="30">
        <v>601</v>
      </c>
      <c r="B23" s="23" t="s">
        <v>111</v>
      </c>
      <c r="C23" s="22" t="s">
        <v>53</v>
      </c>
      <c r="D23" s="22" t="s">
        <v>94</v>
      </c>
      <c r="E23" s="22" t="s">
        <v>78</v>
      </c>
      <c r="F23" s="22" t="s">
        <v>110</v>
      </c>
      <c r="G23" s="43">
        <v>266.96022</v>
      </c>
      <c r="H23" s="43">
        <v>0</v>
      </c>
    </row>
    <row r="24" spans="1:8" ht="43.5" customHeight="1">
      <c r="A24" s="30">
        <v>601</v>
      </c>
      <c r="B24" s="23" t="s">
        <v>113</v>
      </c>
      <c r="C24" s="22" t="s">
        <v>53</v>
      </c>
      <c r="D24" s="22" t="s">
        <v>94</v>
      </c>
      <c r="E24" s="22" t="s">
        <v>78</v>
      </c>
      <c r="F24" s="22" t="s">
        <v>112</v>
      </c>
      <c r="G24" s="43">
        <v>167.68569</v>
      </c>
      <c r="H24" s="43">
        <v>0</v>
      </c>
    </row>
    <row r="25" spans="1:8" ht="70.5" customHeight="1">
      <c r="A25" s="30">
        <v>601</v>
      </c>
      <c r="B25" s="23" t="s">
        <v>30</v>
      </c>
      <c r="C25" s="22" t="s">
        <v>53</v>
      </c>
      <c r="D25" s="22">
        <v>13</v>
      </c>
      <c r="E25" s="22" t="s">
        <v>80</v>
      </c>
      <c r="F25" s="22"/>
      <c r="G25" s="43">
        <f>G26</f>
        <v>9181.573</v>
      </c>
      <c r="H25" s="43">
        <f>H26</f>
        <v>0</v>
      </c>
    </row>
    <row r="26" spans="1:8" ht="48.75" customHeight="1">
      <c r="A26" s="30">
        <v>601</v>
      </c>
      <c r="B26" s="23" t="s">
        <v>113</v>
      </c>
      <c r="C26" s="22" t="s">
        <v>53</v>
      </c>
      <c r="D26" s="22">
        <v>13</v>
      </c>
      <c r="E26" s="22" t="s">
        <v>80</v>
      </c>
      <c r="F26" s="22" t="s">
        <v>112</v>
      </c>
      <c r="G26" s="43">
        <v>9181.573</v>
      </c>
      <c r="H26" s="44">
        <v>0</v>
      </c>
    </row>
    <row r="27" spans="1:8" ht="49.5" customHeight="1">
      <c r="A27" s="30">
        <v>601</v>
      </c>
      <c r="B27" s="23" t="s">
        <v>47</v>
      </c>
      <c r="C27" s="22" t="s">
        <v>53</v>
      </c>
      <c r="D27" s="22">
        <v>13</v>
      </c>
      <c r="E27" s="22" t="s">
        <v>81</v>
      </c>
      <c r="F27" s="22"/>
      <c r="G27" s="43">
        <f>SUM(G28:G32)</f>
        <v>24141.94678</v>
      </c>
      <c r="H27" s="43">
        <f>SUM(H28:H32)</f>
        <v>0</v>
      </c>
    </row>
    <row r="28" spans="1:8" ht="69" customHeight="1">
      <c r="A28" s="30">
        <v>601</v>
      </c>
      <c r="B28" s="23" t="s">
        <v>113</v>
      </c>
      <c r="C28" s="22" t="s">
        <v>53</v>
      </c>
      <c r="D28" s="22">
        <v>13</v>
      </c>
      <c r="E28" s="22" t="s">
        <v>81</v>
      </c>
      <c r="F28" s="22" t="s">
        <v>112</v>
      </c>
      <c r="G28" s="43">
        <v>11681.274</v>
      </c>
      <c r="H28" s="44">
        <v>0</v>
      </c>
    </row>
    <row r="29" spans="1:8" ht="69" customHeight="1">
      <c r="A29" s="30">
        <v>601</v>
      </c>
      <c r="B29" s="23" t="s">
        <v>150</v>
      </c>
      <c r="C29" s="22" t="s">
        <v>53</v>
      </c>
      <c r="D29" s="22">
        <v>13</v>
      </c>
      <c r="E29" s="22" t="s">
        <v>81</v>
      </c>
      <c r="F29" s="22" t="s">
        <v>117</v>
      </c>
      <c r="G29" s="43">
        <v>188.4915</v>
      </c>
      <c r="H29" s="44">
        <v>0</v>
      </c>
    </row>
    <row r="30" spans="1:8" ht="30" customHeight="1">
      <c r="A30" s="30">
        <v>601</v>
      </c>
      <c r="B30" s="23" t="s">
        <v>148</v>
      </c>
      <c r="C30" s="22" t="s">
        <v>53</v>
      </c>
      <c r="D30" s="22">
        <v>13</v>
      </c>
      <c r="E30" s="22" t="s">
        <v>81</v>
      </c>
      <c r="F30" s="22" t="s">
        <v>116</v>
      </c>
      <c r="G30" s="43">
        <v>12212.68128</v>
      </c>
      <c r="H30" s="44">
        <v>0</v>
      </c>
    </row>
    <row r="31" spans="1:8" ht="30" customHeight="1">
      <c r="A31" s="30">
        <v>601</v>
      </c>
      <c r="B31" s="23" t="s">
        <v>252</v>
      </c>
      <c r="C31" s="22" t="s">
        <v>53</v>
      </c>
      <c r="D31" s="22" t="s">
        <v>94</v>
      </c>
      <c r="E31" s="22" t="s">
        <v>81</v>
      </c>
      <c r="F31" s="22" t="s">
        <v>251</v>
      </c>
      <c r="G31" s="43">
        <v>50</v>
      </c>
      <c r="H31" s="44">
        <v>0</v>
      </c>
    </row>
    <row r="32" spans="1:8" ht="30" customHeight="1">
      <c r="A32" s="30">
        <v>601</v>
      </c>
      <c r="B32" s="23" t="s">
        <v>115</v>
      </c>
      <c r="C32" s="22" t="s">
        <v>53</v>
      </c>
      <c r="D32" s="22">
        <v>13</v>
      </c>
      <c r="E32" s="22" t="s">
        <v>81</v>
      </c>
      <c r="F32" s="22" t="s">
        <v>114</v>
      </c>
      <c r="G32" s="43">
        <v>9.5</v>
      </c>
      <c r="H32" s="44">
        <v>0</v>
      </c>
    </row>
    <row r="33" spans="1:8" ht="31.5" customHeight="1">
      <c r="A33" s="30">
        <v>601</v>
      </c>
      <c r="B33" s="23" t="s">
        <v>40</v>
      </c>
      <c r="C33" s="22" t="s">
        <v>53</v>
      </c>
      <c r="D33" s="22">
        <v>13</v>
      </c>
      <c r="E33" s="22" t="s">
        <v>87</v>
      </c>
      <c r="F33" s="22"/>
      <c r="G33" s="43">
        <f>G34</f>
        <v>4281.13055</v>
      </c>
      <c r="H33" s="43">
        <f>H34</f>
        <v>0</v>
      </c>
    </row>
    <row r="34" spans="1:8" ht="32.25" customHeight="1">
      <c r="A34" s="30">
        <v>601</v>
      </c>
      <c r="B34" s="23" t="s">
        <v>148</v>
      </c>
      <c r="C34" s="22" t="s">
        <v>53</v>
      </c>
      <c r="D34" s="22">
        <v>13</v>
      </c>
      <c r="E34" s="22" t="s">
        <v>87</v>
      </c>
      <c r="F34" s="22" t="s">
        <v>116</v>
      </c>
      <c r="G34" s="43">
        <v>4281.13055</v>
      </c>
      <c r="H34" s="44">
        <v>0</v>
      </c>
    </row>
    <row r="35" spans="1:8" ht="32.25" customHeight="1">
      <c r="A35" s="30">
        <v>601</v>
      </c>
      <c r="B35" s="23" t="s">
        <v>133</v>
      </c>
      <c r="C35" s="22" t="s">
        <v>53</v>
      </c>
      <c r="D35" s="22">
        <v>13</v>
      </c>
      <c r="E35" s="22" t="s">
        <v>132</v>
      </c>
      <c r="F35" s="22"/>
      <c r="G35" s="43">
        <f>G36</f>
        <v>273.4</v>
      </c>
      <c r="H35" s="43">
        <f>H36</f>
        <v>273.4</v>
      </c>
    </row>
    <row r="36" spans="1:8" ht="48" customHeight="1">
      <c r="A36" s="30">
        <v>601</v>
      </c>
      <c r="B36" s="23" t="s">
        <v>113</v>
      </c>
      <c r="C36" s="22" t="s">
        <v>53</v>
      </c>
      <c r="D36" s="22">
        <v>13</v>
      </c>
      <c r="E36" s="22" t="s">
        <v>132</v>
      </c>
      <c r="F36" s="22" t="s">
        <v>112</v>
      </c>
      <c r="G36" s="43">
        <v>273.4</v>
      </c>
      <c r="H36" s="44">
        <v>273.4</v>
      </c>
    </row>
    <row r="37" spans="1:8" ht="96.75" customHeight="1">
      <c r="A37" s="30">
        <v>601</v>
      </c>
      <c r="B37" s="23" t="s">
        <v>222</v>
      </c>
      <c r="C37" s="22" t="s">
        <v>53</v>
      </c>
      <c r="D37" s="22" t="s">
        <v>94</v>
      </c>
      <c r="E37" s="22" t="s">
        <v>197</v>
      </c>
      <c r="F37" s="22"/>
      <c r="G37" s="43">
        <f>SUM(G38:G39)</f>
        <v>1089.20796</v>
      </c>
      <c r="H37" s="43">
        <f>SUM(H38:H39)</f>
        <v>1089.20796</v>
      </c>
    </row>
    <row r="38" spans="1:8" ht="83.25" customHeight="1">
      <c r="A38" s="30">
        <v>601</v>
      </c>
      <c r="B38" s="23" t="s">
        <v>118</v>
      </c>
      <c r="C38" s="22" t="s">
        <v>53</v>
      </c>
      <c r="D38" s="22" t="s">
        <v>94</v>
      </c>
      <c r="E38" s="22" t="s">
        <v>197</v>
      </c>
      <c r="F38" s="22" t="s">
        <v>117</v>
      </c>
      <c r="G38" s="43">
        <v>408.096</v>
      </c>
      <c r="H38" s="43">
        <v>408.096</v>
      </c>
    </row>
    <row r="39" spans="1:8" ht="27.75" customHeight="1">
      <c r="A39" s="30">
        <v>601</v>
      </c>
      <c r="B39" s="23" t="s">
        <v>148</v>
      </c>
      <c r="C39" s="22" t="s">
        <v>53</v>
      </c>
      <c r="D39" s="22" t="s">
        <v>94</v>
      </c>
      <c r="E39" s="22" t="s">
        <v>197</v>
      </c>
      <c r="F39" s="22" t="s">
        <v>116</v>
      </c>
      <c r="G39" s="43">
        <v>681.11196</v>
      </c>
      <c r="H39" s="43">
        <v>681.11196</v>
      </c>
    </row>
    <row r="40" spans="1:8" ht="66.75" customHeight="1">
      <c r="A40" s="30">
        <v>601</v>
      </c>
      <c r="B40" s="23" t="s">
        <v>176</v>
      </c>
      <c r="C40" s="22" t="s">
        <v>53</v>
      </c>
      <c r="D40" s="22" t="s">
        <v>94</v>
      </c>
      <c r="E40" s="22" t="s">
        <v>198</v>
      </c>
      <c r="F40" s="22"/>
      <c r="G40" s="43">
        <f>SUM(G41:G42)</f>
        <v>2217.79627</v>
      </c>
      <c r="H40" s="43">
        <f>SUM(H41:H42)</f>
        <v>0</v>
      </c>
    </row>
    <row r="41" spans="1:8" ht="36.75" customHeight="1">
      <c r="A41" s="30">
        <v>601</v>
      </c>
      <c r="B41" s="23" t="s">
        <v>124</v>
      </c>
      <c r="C41" s="22" t="s">
        <v>53</v>
      </c>
      <c r="D41" s="22" t="s">
        <v>94</v>
      </c>
      <c r="E41" s="22" t="s">
        <v>198</v>
      </c>
      <c r="F41" s="22" t="s">
        <v>123</v>
      </c>
      <c r="G41" s="43">
        <v>1829.16458</v>
      </c>
      <c r="H41" s="43">
        <v>0</v>
      </c>
    </row>
    <row r="42" spans="1:8" ht="48.75" customHeight="1">
      <c r="A42" s="30">
        <v>601</v>
      </c>
      <c r="B42" s="23" t="s">
        <v>113</v>
      </c>
      <c r="C42" s="22" t="s">
        <v>53</v>
      </c>
      <c r="D42" s="22" t="s">
        <v>94</v>
      </c>
      <c r="E42" s="22" t="s">
        <v>198</v>
      </c>
      <c r="F42" s="22" t="s">
        <v>112</v>
      </c>
      <c r="G42" s="43">
        <v>388.63169</v>
      </c>
      <c r="H42" s="43">
        <v>0</v>
      </c>
    </row>
    <row r="43" spans="1:8" ht="27.75" customHeight="1">
      <c r="A43" s="30">
        <v>601</v>
      </c>
      <c r="B43" s="23" t="s">
        <v>10</v>
      </c>
      <c r="C43" s="22" t="s">
        <v>82</v>
      </c>
      <c r="D43" s="22" t="s">
        <v>54</v>
      </c>
      <c r="E43" s="22"/>
      <c r="F43" s="22"/>
      <c r="G43" s="42">
        <f>G44</f>
        <v>220</v>
      </c>
      <c r="H43" s="42">
        <f>H44</f>
        <v>0</v>
      </c>
    </row>
    <row r="44" spans="1:8" ht="39" customHeight="1">
      <c r="A44" s="30">
        <v>601</v>
      </c>
      <c r="B44" s="23" t="s">
        <v>31</v>
      </c>
      <c r="C44" s="22" t="s">
        <v>82</v>
      </c>
      <c r="D44" s="22" t="s">
        <v>54</v>
      </c>
      <c r="E44" s="22">
        <v>2090000</v>
      </c>
      <c r="F44" s="22"/>
      <c r="G44" s="43">
        <f>G45</f>
        <v>220</v>
      </c>
      <c r="H44" s="43">
        <f>H45</f>
        <v>0</v>
      </c>
    </row>
    <row r="45" spans="1:8" ht="63" customHeight="1">
      <c r="A45" s="30">
        <v>601</v>
      </c>
      <c r="B45" s="23" t="s">
        <v>113</v>
      </c>
      <c r="C45" s="22" t="s">
        <v>82</v>
      </c>
      <c r="D45" s="22" t="s">
        <v>54</v>
      </c>
      <c r="E45" s="22">
        <v>2090000</v>
      </c>
      <c r="F45" s="22" t="s">
        <v>112</v>
      </c>
      <c r="G45" s="43">
        <v>220</v>
      </c>
      <c r="H45" s="44">
        <v>0</v>
      </c>
    </row>
    <row r="46" spans="1:8" s="8" customFormat="1" ht="51" customHeight="1">
      <c r="A46" s="30">
        <v>601</v>
      </c>
      <c r="B46" s="23" t="s">
        <v>63</v>
      </c>
      <c r="C46" s="22" t="s">
        <v>56</v>
      </c>
      <c r="D46" s="22" t="s">
        <v>83</v>
      </c>
      <c r="E46" s="22"/>
      <c r="F46" s="22"/>
      <c r="G46" s="42">
        <f>G47+G49</f>
        <v>802.6600000000001</v>
      </c>
      <c r="H46" s="42">
        <f>H47+H49</f>
        <v>0</v>
      </c>
    </row>
    <row r="47" spans="1:8" s="8" customFormat="1" ht="53.25" customHeight="1">
      <c r="A47" s="30">
        <v>601</v>
      </c>
      <c r="B47" s="23" t="s">
        <v>32</v>
      </c>
      <c r="C47" s="22" t="s">
        <v>56</v>
      </c>
      <c r="D47" s="22" t="s">
        <v>83</v>
      </c>
      <c r="E47" s="22">
        <v>2180000</v>
      </c>
      <c r="F47" s="24"/>
      <c r="G47" s="43">
        <f>G48</f>
        <v>459.86</v>
      </c>
      <c r="H47" s="43">
        <f>H48</f>
        <v>0</v>
      </c>
    </row>
    <row r="48" spans="1:8" s="8" customFormat="1" ht="57" customHeight="1">
      <c r="A48" s="30">
        <v>601</v>
      </c>
      <c r="B48" s="23" t="s">
        <v>113</v>
      </c>
      <c r="C48" s="22" t="s">
        <v>56</v>
      </c>
      <c r="D48" s="22" t="s">
        <v>83</v>
      </c>
      <c r="E48" s="22">
        <v>2180000</v>
      </c>
      <c r="F48" s="22" t="s">
        <v>112</v>
      </c>
      <c r="G48" s="43">
        <v>459.86</v>
      </c>
      <c r="H48" s="45">
        <v>0</v>
      </c>
    </row>
    <row r="49" spans="1:8" s="8" customFormat="1" ht="63.75" customHeight="1">
      <c r="A49" s="30">
        <v>601</v>
      </c>
      <c r="B49" s="23" t="s">
        <v>166</v>
      </c>
      <c r="C49" s="22" t="s">
        <v>56</v>
      </c>
      <c r="D49" s="22" t="s">
        <v>83</v>
      </c>
      <c r="E49" s="22" t="s">
        <v>109</v>
      </c>
      <c r="F49" s="22"/>
      <c r="G49" s="43">
        <f>G50</f>
        <v>342.8</v>
      </c>
      <c r="H49" s="43">
        <f>H50</f>
        <v>0</v>
      </c>
    </row>
    <row r="50" spans="1:8" s="8" customFormat="1" ht="66" customHeight="1">
      <c r="A50" s="30">
        <v>601</v>
      </c>
      <c r="B50" s="23" t="s">
        <v>113</v>
      </c>
      <c r="C50" s="22" t="s">
        <v>56</v>
      </c>
      <c r="D50" s="22" t="s">
        <v>83</v>
      </c>
      <c r="E50" s="22" t="s">
        <v>109</v>
      </c>
      <c r="F50" s="22" t="s">
        <v>112</v>
      </c>
      <c r="G50" s="43">
        <v>342.8</v>
      </c>
      <c r="H50" s="45">
        <v>0</v>
      </c>
    </row>
    <row r="51" spans="1:8" s="8" customFormat="1" ht="59.25" customHeight="1">
      <c r="A51" s="30">
        <v>601</v>
      </c>
      <c r="B51" s="23" t="s">
        <v>46</v>
      </c>
      <c r="C51" s="22" t="s">
        <v>56</v>
      </c>
      <c r="D51" s="22">
        <v>14</v>
      </c>
      <c r="E51" s="22"/>
      <c r="F51" s="22"/>
      <c r="G51" s="42">
        <f>G55+G52+G57</f>
        <v>1337.2</v>
      </c>
      <c r="H51" s="42">
        <f>H55+H52+H57</f>
        <v>838</v>
      </c>
    </row>
    <row r="52" spans="1:8" s="8" customFormat="1" ht="59.25" customHeight="1">
      <c r="A52" s="30">
        <v>601</v>
      </c>
      <c r="B52" s="23" t="s">
        <v>135</v>
      </c>
      <c r="C52" s="22" t="s">
        <v>56</v>
      </c>
      <c r="D52" s="22" t="s">
        <v>134</v>
      </c>
      <c r="E52" s="22" t="s">
        <v>136</v>
      </c>
      <c r="F52" s="22"/>
      <c r="G52" s="43">
        <f>SUM(G53:G54)</f>
        <v>910</v>
      </c>
      <c r="H52" s="43">
        <f>SUM(H53:H54)</f>
        <v>838</v>
      </c>
    </row>
    <row r="53" spans="1:8" s="8" customFormat="1" ht="59.25" customHeight="1">
      <c r="A53" s="30">
        <v>601</v>
      </c>
      <c r="B53" s="23" t="s">
        <v>111</v>
      </c>
      <c r="C53" s="22" t="s">
        <v>56</v>
      </c>
      <c r="D53" s="22" t="s">
        <v>134</v>
      </c>
      <c r="E53" s="22" t="s">
        <v>136</v>
      </c>
      <c r="F53" s="22" t="s">
        <v>110</v>
      </c>
      <c r="G53" s="43">
        <v>891.418</v>
      </c>
      <c r="H53" s="43">
        <v>819.418</v>
      </c>
    </row>
    <row r="54" spans="1:8" s="8" customFormat="1" ht="59.25" customHeight="1">
      <c r="A54" s="30">
        <v>601</v>
      </c>
      <c r="B54" s="23" t="s">
        <v>113</v>
      </c>
      <c r="C54" s="22" t="s">
        <v>56</v>
      </c>
      <c r="D54" s="22" t="s">
        <v>134</v>
      </c>
      <c r="E54" s="22" t="s">
        <v>136</v>
      </c>
      <c r="F54" s="22" t="s">
        <v>112</v>
      </c>
      <c r="G54" s="43">
        <v>18.582</v>
      </c>
      <c r="H54" s="43">
        <v>18.582</v>
      </c>
    </row>
    <row r="55" spans="1:8" s="8" customFormat="1" ht="60" customHeight="1">
      <c r="A55" s="30">
        <v>601</v>
      </c>
      <c r="B55" s="23" t="s">
        <v>167</v>
      </c>
      <c r="C55" s="22" t="s">
        <v>56</v>
      </c>
      <c r="D55" s="22">
        <v>14</v>
      </c>
      <c r="E55" s="22">
        <v>7950100</v>
      </c>
      <c r="F55" s="22"/>
      <c r="G55" s="43">
        <f>G56</f>
        <v>377.2</v>
      </c>
      <c r="H55" s="43">
        <f>H56</f>
        <v>0</v>
      </c>
    </row>
    <row r="56" spans="1:8" s="8" customFormat="1" ht="64.5" customHeight="1">
      <c r="A56" s="30">
        <v>601</v>
      </c>
      <c r="B56" s="23" t="s">
        <v>113</v>
      </c>
      <c r="C56" s="22" t="s">
        <v>56</v>
      </c>
      <c r="D56" s="22">
        <v>14</v>
      </c>
      <c r="E56" s="22">
        <v>7950100</v>
      </c>
      <c r="F56" s="22" t="s">
        <v>112</v>
      </c>
      <c r="G56" s="43">
        <v>377.2</v>
      </c>
      <c r="H56" s="44">
        <v>0</v>
      </c>
    </row>
    <row r="57" spans="1:8" s="21" customFormat="1" ht="97.5" customHeight="1">
      <c r="A57" s="30">
        <v>601</v>
      </c>
      <c r="B57" s="23" t="s">
        <v>225</v>
      </c>
      <c r="C57" s="22" t="s">
        <v>56</v>
      </c>
      <c r="D57" s="22">
        <v>14</v>
      </c>
      <c r="E57" s="22" t="s">
        <v>224</v>
      </c>
      <c r="F57" s="22"/>
      <c r="G57" s="43">
        <f>G58</f>
        <v>50</v>
      </c>
      <c r="H57" s="43">
        <f>H58</f>
        <v>0</v>
      </c>
    </row>
    <row r="58" spans="1:8" s="21" customFormat="1" ht="64.5" customHeight="1">
      <c r="A58" s="30">
        <v>601</v>
      </c>
      <c r="B58" s="23" t="s">
        <v>113</v>
      </c>
      <c r="C58" s="22" t="s">
        <v>56</v>
      </c>
      <c r="D58" s="22">
        <v>14</v>
      </c>
      <c r="E58" s="22" t="s">
        <v>224</v>
      </c>
      <c r="F58" s="22" t="s">
        <v>112</v>
      </c>
      <c r="G58" s="43">
        <v>50</v>
      </c>
      <c r="H58" s="44">
        <v>0</v>
      </c>
    </row>
    <row r="59" spans="1:8" s="8" customFormat="1" ht="27" customHeight="1">
      <c r="A59" s="30">
        <v>601</v>
      </c>
      <c r="B59" s="23" t="s">
        <v>11</v>
      </c>
      <c r="C59" s="22" t="s">
        <v>54</v>
      </c>
      <c r="D59" s="22" t="s">
        <v>49</v>
      </c>
      <c r="E59" s="22"/>
      <c r="F59" s="22"/>
      <c r="G59" s="42">
        <f>G60+G65+G69+G63+G71+G73+G77+G75</f>
        <v>24513.778</v>
      </c>
      <c r="H59" s="42">
        <f>H60+H65+H69+H63+H71+H73+H77+H75</f>
        <v>24324.118</v>
      </c>
    </row>
    <row r="60" spans="1:8" s="8" customFormat="1" ht="66" customHeight="1">
      <c r="A60" s="30">
        <v>601</v>
      </c>
      <c r="B60" s="23" t="s">
        <v>138</v>
      </c>
      <c r="C60" s="22" t="s">
        <v>54</v>
      </c>
      <c r="D60" s="22" t="s">
        <v>49</v>
      </c>
      <c r="E60" s="22" t="s">
        <v>137</v>
      </c>
      <c r="F60" s="22"/>
      <c r="G60" s="43">
        <f>SUM(G61:G62)</f>
        <v>2352.516</v>
      </c>
      <c r="H60" s="43">
        <f>SUM(H61:H62)</f>
        <v>2352.516</v>
      </c>
    </row>
    <row r="61" spans="1:8" s="8" customFormat="1" ht="54" customHeight="1">
      <c r="A61" s="30">
        <v>601</v>
      </c>
      <c r="B61" s="23" t="s">
        <v>111</v>
      </c>
      <c r="C61" s="22" t="s">
        <v>54</v>
      </c>
      <c r="D61" s="22" t="s">
        <v>49</v>
      </c>
      <c r="E61" s="22" t="s">
        <v>137</v>
      </c>
      <c r="F61" s="22" t="s">
        <v>110</v>
      </c>
      <c r="G61" s="43">
        <v>1909.735</v>
      </c>
      <c r="H61" s="43">
        <v>1909.735</v>
      </c>
    </row>
    <row r="62" spans="1:8" s="8" customFormat="1" ht="54" customHeight="1">
      <c r="A62" s="30">
        <v>601</v>
      </c>
      <c r="B62" s="23" t="s">
        <v>113</v>
      </c>
      <c r="C62" s="22" t="s">
        <v>54</v>
      </c>
      <c r="D62" s="22" t="s">
        <v>49</v>
      </c>
      <c r="E62" s="22" t="s">
        <v>137</v>
      </c>
      <c r="F62" s="22" t="s">
        <v>112</v>
      </c>
      <c r="G62" s="43">
        <v>442.781</v>
      </c>
      <c r="H62" s="43">
        <v>442.781</v>
      </c>
    </row>
    <row r="63" spans="1:8" s="8" customFormat="1" ht="154.5" customHeight="1">
      <c r="A63" s="30">
        <v>601</v>
      </c>
      <c r="B63" s="23" t="s">
        <v>238</v>
      </c>
      <c r="C63" s="22" t="s">
        <v>54</v>
      </c>
      <c r="D63" s="22" t="s">
        <v>49</v>
      </c>
      <c r="E63" s="22" t="s">
        <v>199</v>
      </c>
      <c r="F63" s="22"/>
      <c r="G63" s="43">
        <f>G64</f>
        <v>9320.509</v>
      </c>
      <c r="H63" s="43">
        <f>H64</f>
        <v>9320.509</v>
      </c>
    </row>
    <row r="64" spans="1:8" s="8" customFormat="1" ht="69" customHeight="1">
      <c r="A64" s="30">
        <v>601</v>
      </c>
      <c r="B64" s="23" t="s">
        <v>100</v>
      </c>
      <c r="C64" s="22" t="s">
        <v>54</v>
      </c>
      <c r="D64" s="22" t="s">
        <v>49</v>
      </c>
      <c r="E64" s="22" t="s">
        <v>199</v>
      </c>
      <c r="F64" s="22" t="s">
        <v>99</v>
      </c>
      <c r="G64" s="43">
        <v>9320.509</v>
      </c>
      <c r="H64" s="43">
        <v>9320.509</v>
      </c>
    </row>
    <row r="65" spans="1:8" s="8" customFormat="1" ht="150.75" customHeight="1">
      <c r="A65" s="30">
        <v>601</v>
      </c>
      <c r="B65" s="23" t="s">
        <v>239</v>
      </c>
      <c r="C65" s="22" t="s">
        <v>54</v>
      </c>
      <c r="D65" s="22" t="s">
        <v>49</v>
      </c>
      <c r="E65" s="22" t="s">
        <v>151</v>
      </c>
      <c r="F65" s="22"/>
      <c r="G65" s="43">
        <f>SUM(G66:G68)</f>
        <v>3056</v>
      </c>
      <c r="H65" s="43">
        <f>SUM(H66:H68)</f>
        <v>3056</v>
      </c>
    </row>
    <row r="66" spans="1:8" s="8" customFormat="1" ht="54" customHeight="1">
      <c r="A66" s="30">
        <v>601</v>
      </c>
      <c r="B66" s="23" t="s">
        <v>111</v>
      </c>
      <c r="C66" s="22" t="s">
        <v>54</v>
      </c>
      <c r="D66" s="22" t="s">
        <v>49</v>
      </c>
      <c r="E66" s="22" t="s">
        <v>151</v>
      </c>
      <c r="F66" s="22" t="s">
        <v>110</v>
      </c>
      <c r="G66" s="43">
        <v>1018.288</v>
      </c>
      <c r="H66" s="43">
        <v>1018.288</v>
      </c>
    </row>
    <row r="67" spans="1:8" s="8" customFormat="1" ht="54" customHeight="1">
      <c r="A67" s="30">
        <v>601</v>
      </c>
      <c r="B67" s="23" t="s">
        <v>113</v>
      </c>
      <c r="C67" s="22" t="s">
        <v>54</v>
      </c>
      <c r="D67" s="22" t="s">
        <v>49</v>
      </c>
      <c r="E67" s="22" t="s">
        <v>151</v>
      </c>
      <c r="F67" s="22" t="s">
        <v>112</v>
      </c>
      <c r="G67" s="43">
        <v>395.588</v>
      </c>
      <c r="H67" s="43">
        <v>395.588</v>
      </c>
    </row>
    <row r="68" spans="1:8" s="8" customFormat="1" ht="69.75" customHeight="1">
      <c r="A68" s="30">
        <v>601</v>
      </c>
      <c r="B68" s="23" t="s">
        <v>153</v>
      </c>
      <c r="C68" s="22" t="s">
        <v>54</v>
      </c>
      <c r="D68" s="22" t="s">
        <v>49</v>
      </c>
      <c r="E68" s="22" t="s">
        <v>151</v>
      </c>
      <c r="F68" s="22" t="s">
        <v>99</v>
      </c>
      <c r="G68" s="43">
        <v>1642.124</v>
      </c>
      <c r="H68" s="43">
        <v>1642.124</v>
      </c>
    </row>
    <row r="69" spans="1:8" s="8" customFormat="1" ht="79.5" customHeight="1">
      <c r="A69" s="30">
        <v>601</v>
      </c>
      <c r="B69" s="23" t="s">
        <v>227</v>
      </c>
      <c r="C69" s="22" t="s">
        <v>54</v>
      </c>
      <c r="D69" s="22" t="s">
        <v>49</v>
      </c>
      <c r="E69" s="22" t="s">
        <v>226</v>
      </c>
      <c r="F69" s="22"/>
      <c r="G69" s="43">
        <f>G70</f>
        <v>189.66</v>
      </c>
      <c r="H69" s="43">
        <f>H70</f>
        <v>0</v>
      </c>
    </row>
    <row r="70" spans="1:8" s="8" customFormat="1" ht="54.75" customHeight="1">
      <c r="A70" s="30">
        <v>601</v>
      </c>
      <c r="B70" s="23" t="s">
        <v>113</v>
      </c>
      <c r="C70" s="22" t="s">
        <v>54</v>
      </c>
      <c r="D70" s="22" t="s">
        <v>49</v>
      </c>
      <c r="E70" s="22" t="s">
        <v>226</v>
      </c>
      <c r="F70" s="22" t="s">
        <v>112</v>
      </c>
      <c r="G70" s="46">
        <v>189.66</v>
      </c>
      <c r="H70" s="43">
        <v>0</v>
      </c>
    </row>
    <row r="71" spans="1:8" s="8" customFormat="1" ht="160.5" customHeight="1">
      <c r="A71" s="30">
        <v>601</v>
      </c>
      <c r="B71" s="23" t="s">
        <v>240</v>
      </c>
      <c r="C71" s="22" t="s">
        <v>54</v>
      </c>
      <c r="D71" s="22" t="s">
        <v>49</v>
      </c>
      <c r="E71" s="22" t="s">
        <v>200</v>
      </c>
      <c r="F71" s="22"/>
      <c r="G71" s="43">
        <f>G72</f>
        <v>151.741</v>
      </c>
      <c r="H71" s="43">
        <f>H72</f>
        <v>151.741</v>
      </c>
    </row>
    <row r="72" spans="1:8" s="8" customFormat="1" ht="54.75" customHeight="1">
      <c r="A72" s="30">
        <v>601</v>
      </c>
      <c r="B72" s="23" t="s">
        <v>153</v>
      </c>
      <c r="C72" s="22" t="s">
        <v>54</v>
      </c>
      <c r="D72" s="22" t="s">
        <v>49</v>
      </c>
      <c r="E72" s="22" t="s">
        <v>200</v>
      </c>
      <c r="F72" s="22" t="s">
        <v>99</v>
      </c>
      <c r="G72" s="43">
        <v>151.741</v>
      </c>
      <c r="H72" s="45">
        <v>151.741</v>
      </c>
    </row>
    <row r="73" spans="1:8" s="8" customFormat="1" ht="143.25" customHeight="1">
      <c r="A73" s="30">
        <v>601</v>
      </c>
      <c r="B73" s="23" t="s">
        <v>241</v>
      </c>
      <c r="C73" s="22" t="s">
        <v>54</v>
      </c>
      <c r="D73" s="22" t="s">
        <v>49</v>
      </c>
      <c r="E73" s="22" t="s">
        <v>201</v>
      </c>
      <c r="F73" s="22"/>
      <c r="G73" s="43">
        <f>G74</f>
        <v>8608.2</v>
      </c>
      <c r="H73" s="43">
        <f>H74</f>
        <v>8608.2</v>
      </c>
    </row>
    <row r="74" spans="1:8" s="8" customFormat="1" ht="54.75" customHeight="1">
      <c r="A74" s="30">
        <v>601</v>
      </c>
      <c r="B74" s="23" t="s">
        <v>153</v>
      </c>
      <c r="C74" s="22" t="s">
        <v>54</v>
      </c>
      <c r="D74" s="22" t="s">
        <v>49</v>
      </c>
      <c r="E74" s="22" t="s">
        <v>201</v>
      </c>
      <c r="F74" s="22" t="s">
        <v>99</v>
      </c>
      <c r="G74" s="43">
        <v>8608.2</v>
      </c>
      <c r="H74" s="43">
        <v>8608.2</v>
      </c>
    </row>
    <row r="75" spans="1:8" s="21" customFormat="1" ht="33.75" customHeight="1">
      <c r="A75" s="30">
        <v>601</v>
      </c>
      <c r="B75" s="23" t="s">
        <v>254</v>
      </c>
      <c r="C75" s="22" t="s">
        <v>54</v>
      </c>
      <c r="D75" s="22" t="s">
        <v>49</v>
      </c>
      <c r="E75" s="22" t="s">
        <v>253</v>
      </c>
      <c r="F75" s="22"/>
      <c r="G75" s="43">
        <f>G76</f>
        <v>39.42</v>
      </c>
      <c r="H75" s="43">
        <f>H76</f>
        <v>39.42</v>
      </c>
    </row>
    <row r="76" spans="1:8" s="21" customFormat="1" ht="54.75" customHeight="1">
      <c r="A76" s="30">
        <v>601</v>
      </c>
      <c r="B76" s="23" t="s">
        <v>153</v>
      </c>
      <c r="C76" s="22" t="s">
        <v>54</v>
      </c>
      <c r="D76" s="22" t="s">
        <v>49</v>
      </c>
      <c r="E76" s="22" t="s">
        <v>253</v>
      </c>
      <c r="F76" s="22" t="s">
        <v>99</v>
      </c>
      <c r="G76" s="43">
        <v>39.42</v>
      </c>
      <c r="H76" s="43">
        <v>39.42</v>
      </c>
    </row>
    <row r="77" spans="1:8" s="8" customFormat="1" ht="75.75" customHeight="1">
      <c r="A77" s="30">
        <v>601</v>
      </c>
      <c r="B77" s="23" t="s">
        <v>208</v>
      </c>
      <c r="C77" s="22" t="s">
        <v>54</v>
      </c>
      <c r="D77" s="22" t="s">
        <v>49</v>
      </c>
      <c r="E77" s="22" t="s">
        <v>202</v>
      </c>
      <c r="F77" s="22"/>
      <c r="G77" s="43">
        <f>G78</f>
        <v>795.732</v>
      </c>
      <c r="H77" s="43">
        <f>H78</f>
        <v>795.732</v>
      </c>
    </row>
    <row r="78" spans="1:8" s="8" customFormat="1" ht="57.75" customHeight="1">
      <c r="A78" s="30">
        <v>601</v>
      </c>
      <c r="B78" s="23" t="s">
        <v>153</v>
      </c>
      <c r="C78" s="22" t="s">
        <v>54</v>
      </c>
      <c r="D78" s="22" t="s">
        <v>49</v>
      </c>
      <c r="E78" s="22" t="s">
        <v>202</v>
      </c>
      <c r="F78" s="22" t="s">
        <v>99</v>
      </c>
      <c r="G78" s="43">
        <v>795.732</v>
      </c>
      <c r="H78" s="43">
        <v>795.732</v>
      </c>
    </row>
    <row r="79" spans="1:8" s="8" customFormat="1" ht="17.25" customHeight="1">
      <c r="A79" s="30">
        <v>601</v>
      </c>
      <c r="B79" s="23" t="s">
        <v>64</v>
      </c>
      <c r="C79" s="22" t="s">
        <v>54</v>
      </c>
      <c r="D79" s="22" t="s">
        <v>83</v>
      </c>
      <c r="E79" s="22"/>
      <c r="F79" s="22"/>
      <c r="G79" s="42">
        <f>G80</f>
        <v>184</v>
      </c>
      <c r="H79" s="42">
        <f>H80</f>
        <v>0</v>
      </c>
    </row>
    <row r="80" spans="1:8" s="8" customFormat="1" ht="67.5" customHeight="1">
      <c r="A80" s="30">
        <v>601</v>
      </c>
      <c r="B80" s="15" t="s">
        <v>169</v>
      </c>
      <c r="C80" s="22" t="s">
        <v>54</v>
      </c>
      <c r="D80" s="22" t="s">
        <v>83</v>
      </c>
      <c r="E80" s="22">
        <v>7950200</v>
      </c>
      <c r="F80" s="22"/>
      <c r="G80" s="43">
        <f>G81</f>
        <v>184</v>
      </c>
      <c r="H80" s="43">
        <f>H81</f>
        <v>0</v>
      </c>
    </row>
    <row r="81" spans="1:8" s="8" customFormat="1" ht="70.5" customHeight="1">
      <c r="A81" s="30">
        <v>601</v>
      </c>
      <c r="B81" s="23" t="s">
        <v>113</v>
      </c>
      <c r="C81" s="22" t="s">
        <v>54</v>
      </c>
      <c r="D81" s="22" t="s">
        <v>83</v>
      </c>
      <c r="E81" s="22">
        <v>7950200</v>
      </c>
      <c r="F81" s="22" t="s">
        <v>112</v>
      </c>
      <c r="G81" s="43">
        <v>184</v>
      </c>
      <c r="H81" s="45">
        <v>0</v>
      </c>
    </row>
    <row r="82" spans="1:8" s="8" customFormat="1" ht="33" customHeight="1">
      <c r="A82" s="30">
        <v>601</v>
      </c>
      <c r="B82" s="23" t="s">
        <v>12</v>
      </c>
      <c r="C82" s="22" t="s">
        <v>54</v>
      </c>
      <c r="D82" s="22">
        <v>12</v>
      </c>
      <c r="E82" s="22"/>
      <c r="F82" s="22"/>
      <c r="G82" s="42">
        <f>G85+G88+G83</f>
        <v>3173.508</v>
      </c>
      <c r="H82" s="42">
        <f>H85+H88+H83</f>
        <v>1991.223</v>
      </c>
    </row>
    <row r="83" spans="1:8" s="21" customFormat="1" ht="50.25" customHeight="1">
      <c r="A83" s="30">
        <v>601</v>
      </c>
      <c r="B83" s="23" t="s">
        <v>248</v>
      </c>
      <c r="C83" s="22" t="s">
        <v>54</v>
      </c>
      <c r="D83" s="22" t="s">
        <v>154</v>
      </c>
      <c r="E83" s="22" t="s">
        <v>247</v>
      </c>
      <c r="F83" s="22"/>
      <c r="G83" s="43">
        <f>G84</f>
        <v>2096.908</v>
      </c>
      <c r="H83" s="43">
        <f>H84</f>
        <v>1991.223</v>
      </c>
    </row>
    <row r="84" spans="1:8" s="21" customFormat="1" ht="55.5" customHeight="1">
      <c r="A84" s="30">
        <v>601</v>
      </c>
      <c r="B84" s="23" t="s">
        <v>113</v>
      </c>
      <c r="C84" s="22" t="s">
        <v>54</v>
      </c>
      <c r="D84" s="22" t="s">
        <v>154</v>
      </c>
      <c r="E84" s="22" t="s">
        <v>247</v>
      </c>
      <c r="F84" s="22" t="s">
        <v>112</v>
      </c>
      <c r="G84" s="43">
        <v>2096.908</v>
      </c>
      <c r="H84" s="43">
        <v>1991.223</v>
      </c>
    </row>
    <row r="85" spans="1:8" s="8" customFormat="1" ht="66.75" customHeight="1">
      <c r="A85" s="30">
        <v>601</v>
      </c>
      <c r="B85" s="15" t="s">
        <v>170</v>
      </c>
      <c r="C85" s="22" t="s">
        <v>54</v>
      </c>
      <c r="D85" s="22">
        <v>12</v>
      </c>
      <c r="E85" s="22">
        <v>7950300</v>
      </c>
      <c r="F85" s="22"/>
      <c r="G85" s="43">
        <f>SUM(G86:G87)</f>
        <v>520.6</v>
      </c>
      <c r="H85" s="43">
        <f>SUM(H86:H87)</f>
        <v>0</v>
      </c>
    </row>
    <row r="86" spans="1:8" s="8" customFormat="1" ht="66.75" customHeight="1">
      <c r="A86" s="30">
        <v>601</v>
      </c>
      <c r="B86" s="23" t="s">
        <v>113</v>
      </c>
      <c r="C86" s="22" t="s">
        <v>54</v>
      </c>
      <c r="D86" s="22">
        <v>12</v>
      </c>
      <c r="E86" s="22">
        <v>7950300</v>
      </c>
      <c r="F86" s="22" t="s">
        <v>112</v>
      </c>
      <c r="G86" s="43">
        <v>55</v>
      </c>
      <c r="H86" s="43">
        <v>0</v>
      </c>
    </row>
    <row r="87" spans="1:8" s="8" customFormat="1" ht="66.75" customHeight="1">
      <c r="A87" s="30">
        <v>601</v>
      </c>
      <c r="B87" s="23" t="s">
        <v>153</v>
      </c>
      <c r="C87" s="22" t="s">
        <v>54</v>
      </c>
      <c r="D87" s="22" t="s">
        <v>154</v>
      </c>
      <c r="E87" s="22" t="s">
        <v>155</v>
      </c>
      <c r="F87" s="22" t="s">
        <v>99</v>
      </c>
      <c r="G87" s="43">
        <v>465.6</v>
      </c>
      <c r="H87" s="43">
        <v>0</v>
      </c>
    </row>
    <row r="88" spans="1:8" s="8" customFormat="1" ht="66.75" customHeight="1">
      <c r="A88" s="30">
        <v>601</v>
      </c>
      <c r="B88" s="15" t="s">
        <v>185</v>
      </c>
      <c r="C88" s="22" t="s">
        <v>54</v>
      </c>
      <c r="D88" s="22" t="s">
        <v>154</v>
      </c>
      <c r="E88" s="22" t="s">
        <v>161</v>
      </c>
      <c r="F88" s="22"/>
      <c r="G88" s="43">
        <f>G89</f>
        <v>556</v>
      </c>
      <c r="H88" s="43">
        <f>H89</f>
        <v>0</v>
      </c>
    </row>
    <row r="89" spans="1:8" s="8" customFormat="1" ht="66.75" customHeight="1">
      <c r="A89" s="30">
        <v>601</v>
      </c>
      <c r="B89" s="23" t="s">
        <v>113</v>
      </c>
      <c r="C89" s="22" t="s">
        <v>54</v>
      </c>
      <c r="D89" s="22" t="s">
        <v>154</v>
      </c>
      <c r="E89" s="22" t="s">
        <v>161</v>
      </c>
      <c r="F89" s="22" t="s">
        <v>112</v>
      </c>
      <c r="G89" s="43">
        <v>556</v>
      </c>
      <c r="H89" s="43">
        <v>0</v>
      </c>
    </row>
    <row r="90" spans="1:8" s="8" customFormat="1" ht="22.5" customHeight="1">
      <c r="A90" s="30">
        <v>601</v>
      </c>
      <c r="B90" s="23" t="s">
        <v>23</v>
      </c>
      <c r="C90" s="22" t="s">
        <v>49</v>
      </c>
      <c r="D90" s="22" t="s">
        <v>53</v>
      </c>
      <c r="E90" s="22"/>
      <c r="F90" s="22"/>
      <c r="G90" s="42">
        <f>G91</f>
        <v>8500</v>
      </c>
      <c r="H90" s="42">
        <f>H91</f>
        <v>0</v>
      </c>
    </row>
    <row r="91" spans="1:8" s="8" customFormat="1" ht="63.75" customHeight="1">
      <c r="A91" s="30">
        <v>601</v>
      </c>
      <c r="B91" s="23" t="s">
        <v>171</v>
      </c>
      <c r="C91" s="22" t="s">
        <v>49</v>
      </c>
      <c r="D91" s="22" t="s">
        <v>53</v>
      </c>
      <c r="E91" s="22">
        <v>7952900</v>
      </c>
      <c r="F91" s="22"/>
      <c r="G91" s="43">
        <f>G92</f>
        <v>8500</v>
      </c>
      <c r="H91" s="43">
        <f>H92</f>
        <v>0</v>
      </c>
    </row>
    <row r="92" spans="1:8" s="8" customFormat="1" ht="61.5" customHeight="1">
      <c r="A92" s="30">
        <v>601</v>
      </c>
      <c r="B92" s="23" t="s">
        <v>113</v>
      </c>
      <c r="C92" s="22" t="s">
        <v>49</v>
      </c>
      <c r="D92" s="22" t="s">
        <v>53</v>
      </c>
      <c r="E92" s="22">
        <v>7952900</v>
      </c>
      <c r="F92" s="22" t="s">
        <v>112</v>
      </c>
      <c r="G92" s="43">
        <v>8500</v>
      </c>
      <c r="H92" s="45">
        <v>0</v>
      </c>
    </row>
    <row r="93" spans="1:8" s="21" customFormat="1" ht="37.5" customHeight="1">
      <c r="A93" s="30">
        <v>601</v>
      </c>
      <c r="B93" s="23" t="s">
        <v>13</v>
      </c>
      <c r="C93" s="22" t="s">
        <v>49</v>
      </c>
      <c r="D93" s="22" t="s">
        <v>82</v>
      </c>
      <c r="E93" s="4"/>
      <c r="F93" s="4"/>
      <c r="G93" s="42">
        <f>G94</f>
        <v>23126.85815</v>
      </c>
      <c r="H93" s="47">
        <f>H94</f>
        <v>0</v>
      </c>
    </row>
    <row r="94" spans="1:8" s="21" customFormat="1" ht="33" customHeight="1">
      <c r="A94" s="30">
        <v>601</v>
      </c>
      <c r="B94" s="23" t="s">
        <v>260</v>
      </c>
      <c r="C94" s="22" t="s">
        <v>49</v>
      </c>
      <c r="D94" s="22" t="s">
        <v>82</v>
      </c>
      <c r="E94" s="22" t="s">
        <v>259</v>
      </c>
      <c r="F94" s="22"/>
      <c r="G94" s="43">
        <f>G95</f>
        <v>23126.85815</v>
      </c>
      <c r="H94" s="45">
        <f>H95</f>
        <v>0</v>
      </c>
    </row>
    <row r="95" spans="1:8" s="21" customFormat="1" ht="61.5" customHeight="1">
      <c r="A95" s="30">
        <v>601</v>
      </c>
      <c r="B95" s="23" t="s">
        <v>153</v>
      </c>
      <c r="C95" s="22" t="s">
        <v>49</v>
      </c>
      <c r="D95" s="22" t="s">
        <v>82</v>
      </c>
      <c r="E95" s="22" t="s">
        <v>259</v>
      </c>
      <c r="F95" s="22" t="s">
        <v>99</v>
      </c>
      <c r="G95" s="43">
        <v>23126.85815</v>
      </c>
      <c r="H95" s="45">
        <v>0</v>
      </c>
    </row>
    <row r="96" spans="1:8" s="8" customFormat="1" ht="39.75" customHeight="1">
      <c r="A96" s="30">
        <v>601</v>
      </c>
      <c r="B96" s="23" t="s">
        <v>50</v>
      </c>
      <c r="C96" s="22" t="s">
        <v>79</v>
      </c>
      <c r="D96" s="22" t="s">
        <v>49</v>
      </c>
      <c r="E96" s="22"/>
      <c r="F96" s="22"/>
      <c r="G96" s="42">
        <f>G97</f>
        <v>99.5</v>
      </c>
      <c r="H96" s="42">
        <f>H97</f>
        <v>0</v>
      </c>
    </row>
    <row r="97" spans="1:8" s="8" customFormat="1" ht="50.25" customHeight="1">
      <c r="A97" s="30">
        <v>601</v>
      </c>
      <c r="B97" s="23" t="s">
        <v>157</v>
      </c>
      <c r="C97" s="22" t="s">
        <v>79</v>
      </c>
      <c r="D97" s="22" t="s">
        <v>49</v>
      </c>
      <c r="E97" s="22" t="s">
        <v>156</v>
      </c>
      <c r="F97" s="22"/>
      <c r="G97" s="43">
        <f>G98</f>
        <v>99.5</v>
      </c>
      <c r="H97" s="43">
        <f>H98</f>
        <v>0</v>
      </c>
    </row>
    <row r="98" spans="1:8" s="8" customFormat="1" ht="46.5" customHeight="1">
      <c r="A98" s="30">
        <v>601</v>
      </c>
      <c r="B98" s="23" t="s">
        <v>113</v>
      </c>
      <c r="C98" s="22" t="s">
        <v>79</v>
      </c>
      <c r="D98" s="22" t="s">
        <v>49</v>
      </c>
      <c r="E98" s="22" t="s">
        <v>156</v>
      </c>
      <c r="F98" s="22" t="s">
        <v>112</v>
      </c>
      <c r="G98" s="43">
        <v>99.5</v>
      </c>
      <c r="H98" s="45">
        <v>0</v>
      </c>
    </row>
    <row r="99" spans="1:8" s="8" customFormat="1" ht="19.5" customHeight="1">
      <c r="A99" s="30">
        <v>601</v>
      </c>
      <c r="B99" s="23" t="s">
        <v>25</v>
      </c>
      <c r="C99" s="22" t="s">
        <v>84</v>
      </c>
      <c r="D99" s="22" t="s">
        <v>53</v>
      </c>
      <c r="E99" s="22"/>
      <c r="F99" s="22"/>
      <c r="G99" s="42">
        <f>G100</f>
        <v>1095.89199</v>
      </c>
      <c r="H99" s="42">
        <f>H100</f>
        <v>1047.01521</v>
      </c>
    </row>
    <row r="100" spans="1:8" s="21" customFormat="1" ht="52.5" customHeight="1">
      <c r="A100" s="30">
        <v>601</v>
      </c>
      <c r="B100" s="23" t="s">
        <v>256</v>
      </c>
      <c r="C100" s="22" t="s">
        <v>84</v>
      </c>
      <c r="D100" s="22" t="s">
        <v>53</v>
      </c>
      <c r="E100" s="22" t="s">
        <v>255</v>
      </c>
      <c r="F100" s="22"/>
      <c r="G100" s="43">
        <f>G101</f>
        <v>1095.89199</v>
      </c>
      <c r="H100" s="43">
        <f>H101</f>
        <v>1047.01521</v>
      </c>
    </row>
    <row r="101" spans="1:8" s="21" customFormat="1" ht="19.5" customHeight="1">
      <c r="A101" s="30">
        <v>601</v>
      </c>
      <c r="B101" s="23" t="s">
        <v>148</v>
      </c>
      <c r="C101" s="22" t="s">
        <v>84</v>
      </c>
      <c r="D101" s="22" t="s">
        <v>53</v>
      </c>
      <c r="E101" s="22" t="s">
        <v>255</v>
      </c>
      <c r="F101" s="22" t="s">
        <v>116</v>
      </c>
      <c r="G101" s="43">
        <v>1095.89199</v>
      </c>
      <c r="H101" s="43">
        <v>1047.01521</v>
      </c>
    </row>
    <row r="102" spans="1:8" s="21" customFormat="1" ht="19.5" customHeight="1">
      <c r="A102" s="30">
        <v>601</v>
      </c>
      <c r="B102" s="23" t="s">
        <v>25</v>
      </c>
      <c r="C102" s="22" t="s">
        <v>84</v>
      </c>
      <c r="D102" s="22" t="s">
        <v>82</v>
      </c>
      <c r="E102" s="22"/>
      <c r="F102" s="22"/>
      <c r="G102" s="42">
        <f>G103+G105</f>
        <v>49038.40135</v>
      </c>
      <c r="H102" s="42">
        <f>H103+H105</f>
        <v>0</v>
      </c>
    </row>
    <row r="103" spans="1:8" s="21" customFormat="1" ht="21" customHeight="1">
      <c r="A103" s="30">
        <v>601</v>
      </c>
      <c r="B103" s="23" t="s">
        <v>42</v>
      </c>
      <c r="C103" s="22" t="s">
        <v>84</v>
      </c>
      <c r="D103" s="22" t="s">
        <v>82</v>
      </c>
      <c r="E103" s="22">
        <v>4230000</v>
      </c>
      <c r="F103" s="22"/>
      <c r="G103" s="43">
        <f>G104</f>
        <v>450</v>
      </c>
      <c r="H103" s="43">
        <f>H104</f>
        <v>0</v>
      </c>
    </row>
    <row r="104" spans="1:8" s="21" customFormat="1" ht="57" customHeight="1">
      <c r="A104" s="30">
        <v>601</v>
      </c>
      <c r="B104" s="23" t="s">
        <v>113</v>
      </c>
      <c r="C104" s="22" t="s">
        <v>84</v>
      </c>
      <c r="D104" s="22" t="s">
        <v>82</v>
      </c>
      <c r="E104" s="22">
        <v>4230000</v>
      </c>
      <c r="F104" s="22" t="s">
        <v>112</v>
      </c>
      <c r="G104" s="43">
        <v>450</v>
      </c>
      <c r="H104" s="43">
        <v>0</v>
      </c>
    </row>
    <row r="105" spans="1:8" s="8" customFormat="1" ht="36.75" customHeight="1">
      <c r="A105" s="30">
        <v>601</v>
      </c>
      <c r="B105" s="23" t="s">
        <v>90</v>
      </c>
      <c r="C105" s="22" t="s">
        <v>84</v>
      </c>
      <c r="D105" s="22" t="s">
        <v>82</v>
      </c>
      <c r="E105" s="22" t="s">
        <v>89</v>
      </c>
      <c r="F105" s="22"/>
      <c r="G105" s="43">
        <f>SUM(G106:G107)</f>
        <v>48588.40135</v>
      </c>
      <c r="H105" s="43">
        <f>SUM(H106:H107)</f>
        <v>0</v>
      </c>
    </row>
    <row r="106" spans="1:8" s="8" customFormat="1" ht="66" customHeight="1">
      <c r="A106" s="30">
        <v>601</v>
      </c>
      <c r="B106" s="23" t="s">
        <v>150</v>
      </c>
      <c r="C106" s="22" t="s">
        <v>84</v>
      </c>
      <c r="D106" s="22" t="s">
        <v>82</v>
      </c>
      <c r="E106" s="22" t="s">
        <v>89</v>
      </c>
      <c r="F106" s="22" t="s">
        <v>117</v>
      </c>
      <c r="G106" s="43">
        <v>305</v>
      </c>
      <c r="H106" s="43">
        <v>0</v>
      </c>
    </row>
    <row r="107" spans="1:8" s="8" customFormat="1" ht="33.75" customHeight="1">
      <c r="A107" s="30">
        <v>601</v>
      </c>
      <c r="B107" s="23" t="s">
        <v>148</v>
      </c>
      <c r="C107" s="22" t="s">
        <v>84</v>
      </c>
      <c r="D107" s="22" t="s">
        <v>82</v>
      </c>
      <c r="E107" s="22" t="s">
        <v>89</v>
      </c>
      <c r="F107" s="22" t="s">
        <v>116</v>
      </c>
      <c r="G107" s="46">
        <v>48283.40135</v>
      </c>
      <c r="H107" s="45">
        <v>0</v>
      </c>
    </row>
    <row r="108" spans="1:8" ht="30.75">
      <c r="A108" s="30">
        <v>601</v>
      </c>
      <c r="B108" s="23" t="s">
        <v>26</v>
      </c>
      <c r="C108" s="22" t="s">
        <v>84</v>
      </c>
      <c r="D108" s="22" t="s">
        <v>49</v>
      </c>
      <c r="E108" s="22"/>
      <c r="F108" s="22"/>
      <c r="G108" s="42">
        <f>G109</f>
        <v>400</v>
      </c>
      <c r="H108" s="42">
        <f>H109</f>
        <v>0</v>
      </c>
    </row>
    <row r="109" spans="1:8" ht="73.5" customHeight="1">
      <c r="A109" s="30">
        <v>601</v>
      </c>
      <c r="B109" s="23" t="s">
        <v>172</v>
      </c>
      <c r="C109" s="22" t="s">
        <v>84</v>
      </c>
      <c r="D109" s="22" t="s">
        <v>49</v>
      </c>
      <c r="E109" s="22">
        <v>7952400</v>
      </c>
      <c r="F109" s="22"/>
      <c r="G109" s="43">
        <f>G110</f>
        <v>400</v>
      </c>
      <c r="H109" s="43">
        <f>H110</f>
        <v>0</v>
      </c>
    </row>
    <row r="110" spans="1:12" ht="66.75" customHeight="1">
      <c r="A110" s="30">
        <v>601</v>
      </c>
      <c r="B110" s="23" t="s">
        <v>113</v>
      </c>
      <c r="C110" s="22" t="s">
        <v>84</v>
      </c>
      <c r="D110" s="22" t="s">
        <v>49</v>
      </c>
      <c r="E110" s="22">
        <v>7952400</v>
      </c>
      <c r="F110" s="22" t="s">
        <v>112</v>
      </c>
      <c r="G110" s="43">
        <v>400</v>
      </c>
      <c r="H110" s="44">
        <v>0</v>
      </c>
      <c r="I110" s="11"/>
      <c r="J110" s="11"/>
      <c r="K110" s="11"/>
      <c r="L110" s="11"/>
    </row>
    <row r="111" spans="1:12" ht="25.5" customHeight="1">
      <c r="A111" s="30">
        <v>601</v>
      </c>
      <c r="B111" s="23" t="s">
        <v>18</v>
      </c>
      <c r="C111" s="22" t="s">
        <v>84</v>
      </c>
      <c r="D111" s="22" t="s">
        <v>84</v>
      </c>
      <c r="E111" s="22"/>
      <c r="F111" s="22"/>
      <c r="G111" s="42">
        <f>G112+G115+G117</f>
        <v>3853.81739</v>
      </c>
      <c r="H111" s="42">
        <f>H112+H115+H117</f>
        <v>0</v>
      </c>
      <c r="I111" s="11"/>
      <c r="J111" s="11"/>
      <c r="K111" s="11"/>
      <c r="L111" s="11"/>
    </row>
    <row r="112" spans="1:12" ht="66.75" customHeight="1">
      <c r="A112" s="30">
        <v>601</v>
      </c>
      <c r="B112" s="23" t="s">
        <v>28</v>
      </c>
      <c r="C112" s="22" t="s">
        <v>84</v>
      </c>
      <c r="D112" s="22" t="s">
        <v>84</v>
      </c>
      <c r="E112" s="22" t="s">
        <v>78</v>
      </c>
      <c r="F112" s="22"/>
      <c r="G112" s="43">
        <f>SUM(G113:G114)</f>
        <v>47.70393</v>
      </c>
      <c r="H112" s="43">
        <f>SUM(H113:H114)</f>
        <v>0</v>
      </c>
      <c r="I112" s="11"/>
      <c r="J112" s="11"/>
      <c r="K112" s="11"/>
      <c r="L112" s="11"/>
    </row>
    <row r="113" spans="1:12" ht="66.75" customHeight="1">
      <c r="A113" s="30">
        <v>601</v>
      </c>
      <c r="B113" s="23" t="s">
        <v>203</v>
      </c>
      <c r="C113" s="22" t="s">
        <v>84</v>
      </c>
      <c r="D113" s="22" t="s">
        <v>84</v>
      </c>
      <c r="E113" s="22" t="s">
        <v>78</v>
      </c>
      <c r="F113" s="22" t="s">
        <v>110</v>
      </c>
      <c r="G113" s="43">
        <v>39.62945</v>
      </c>
      <c r="H113" s="44">
        <v>0</v>
      </c>
      <c r="I113" s="11"/>
      <c r="J113" s="11"/>
      <c r="K113" s="11"/>
      <c r="L113" s="11"/>
    </row>
    <row r="114" spans="1:12" ht="66.75" customHeight="1">
      <c r="A114" s="30">
        <v>601</v>
      </c>
      <c r="B114" s="23" t="s">
        <v>204</v>
      </c>
      <c r="C114" s="22" t="s">
        <v>84</v>
      </c>
      <c r="D114" s="22" t="s">
        <v>84</v>
      </c>
      <c r="E114" s="22" t="s">
        <v>78</v>
      </c>
      <c r="F114" s="22" t="s">
        <v>112</v>
      </c>
      <c r="G114" s="43">
        <v>8.07448</v>
      </c>
      <c r="H114" s="44">
        <v>0</v>
      </c>
      <c r="I114" s="11"/>
      <c r="J114" s="11"/>
      <c r="K114" s="11"/>
      <c r="L114" s="11"/>
    </row>
    <row r="115" spans="1:12" ht="46.5" customHeight="1">
      <c r="A115" s="30">
        <v>601</v>
      </c>
      <c r="B115" s="23" t="s">
        <v>62</v>
      </c>
      <c r="C115" s="22" t="s">
        <v>84</v>
      </c>
      <c r="D115" s="22" t="s">
        <v>84</v>
      </c>
      <c r="E115" s="22">
        <v>4310000</v>
      </c>
      <c r="F115" s="22"/>
      <c r="G115" s="43">
        <v>2912.31417</v>
      </c>
      <c r="H115" s="43">
        <v>0</v>
      </c>
      <c r="I115" s="11"/>
      <c r="J115" s="11"/>
      <c r="K115" s="11"/>
      <c r="L115" s="11"/>
    </row>
    <row r="116" spans="1:12" ht="27" customHeight="1">
      <c r="A116" s="30">
        <v>601</v>
      </c>
      <c r="B116" s="23" t="s">
        <v>148</v>
      </c>
      <c r="C116" s="22" t="s">
        <v>84</v>
      </c>
      <c r="D116" s="22" t="s">
        <v>84</v>
      </c>
      <c r="E116" s="22">
        <v>4310000</v>
      </c>
      <c r="F116" s="22" t="s">
        <v>116</v>
      </c>
      <c r="G116" s="43">
        <v>2912.31417</v>
      </c>
      <c r="H116" s="44">
        <v>0</v>
      </c>
      <c r="I116" s="11"/>
      <c r="J116" s="11"/>
      <c r="K116" s="11"/>
      <c r="L116" s="11"/>
    </row>
    <row r="117" spans="1:12" ht="66.75" customHeight="1">
      <c r="A117" s="30">
        <v>601</v>
      </c>
      <c r="B117" s="23" t="s">
        <v>176</v>
      </c>
      <c r="C117" s="22" t="s">
        <v>84</v>
      </c>
      <c r="D117" s="22" t="s">
        <v>84</v>
      </c>
      <c r="E117" s="22" t="s">
        <v>198</v>
      </c>
      <c r="F117" s="22"/>
      <c r="G117" s="43">
        <f>SUM(G118:G119)</f>
        <v>893.7992899999999</v>
      </c>
      <c r="H117" s="43">
        <f>SUM(H118:H119)</f>
        <v>0</v>
      </c>
      <c r="I117" s="11"/>
      <c r="J117" s="11"/>
      <c r="K117" s="11"/>
      <c r="L117" s="11"/>
    </row>
    <row r="118" spans="1:12" ht="43.5" customHeight="1">
      <c r="A118" s="30">
        <v>601</v>
      </c>
      <c r="B118" s="23" t="s">
        <v>124</v>
      </c>
      <c r="C118" s="22" t="s">
        <v>84</v>
      </c>
      <c r="D118" s="22" t="s">
        <v>84</v>
      </c>
      <c r="E118" s="22" t="s">
        <v>198</v>
      </c>
      <c r="F118" s="22" t="s">
        <v>123</v>
      </c>
      <c r="G118" s="43">
        <v>814.11777</v>
      </c>
      <c r="H118" s="44">
        <v>0</v>
      </c>
      <c r="I118" s="11"/>
      <c r="J118" s="11"/>
      <c r="K118" s="11"/>
      <c r="L118" s="11"/>
    </row>
    <row r="119" spans="1:12" ht="61.5" customHeight="1">
      <c r="A119" s="30">
        <v>601</v>
      </c>
      <c r="B119" s="23" t="s">
        <v>204</v>
      </c>
      <c r="C119" s="22" t="s">
        <v>84</v>
      </c>
      <c r="D119" s="22" t="s">
        <v>84</v>
      </c>
      <c r="E119" s="22" t="s">
        <v>198</v>
      </c>
      <c r="F119" s="22" t="s">
        <v>112</v>
      </c>
      <c r="G119" s="43">
        <v>79.68152</v>
      </c>
      <c r="H119" s="44">
        <v>0</v>
      </c>
      <c r="I119" s="11"/>
      <c r="J119" s="11"/>
      <c r="K119" s="11"/>
      <c r="L119" s="11"/>
    </row>
    <row r="120" spans="1:8" s="8" customFormat="1" ht="25.5" customHeight="1">
      <c r="A120" s="30">
        <v>601</v>
      </c>
      <c r="B120" s="23" t="s">
        <v>15</v>
      </c>
      <c r="C120" s="22" t="s">
        <v>84</v>
      </c>
      <c r="D120" s="22" t="s">
        <v>83</v>
      </c>
      <c r="E120" s="22"/>
      <c r="F120" s="22"/>
      <c r="G120" s="42">
        <f>G121+G123</f>
        <v>2793.92856</v>
      </c>
      <c r="H120" s="42">
        <f>H121+H123</f>
        <v>0</v>
      </c>
    </row>
    <row r="121" spans="1:8" s="8" customFormat="1" ht="97.5" customHeight="1">
      <c r="A121" s="30">
        <v>601</v>
      </c>
      <c r="B121" s="23" t="s">
        <v>37</v>
      </c>
      <c r="C121" s="22" t="s">
        <v>84</v>
      </c>
      <c r="D121" s="22" t="s">
        <v>83</v>
      </c>
      <c r="E121" s="22" t="s">
        <v>88</v>
      </c>
      <c r="F121" s="22"/>
      <c r="G121" s="43">
        <f>G122</f>
        <v>2193.92856</v>
      </c>
      <c r="H121" s="43">
        <f>H122</f>
        <v>0</v>
      </c>
    </row>
    <row r="122" spans="1:8" s="8" customFormat="1" ht="30.75" customHeight="1">
      <c r="A122" s="30">
        <v>601</v>
      </c>
      <c r="B122" s="23" t="s">
        <v>148</v>
      </c>
      <c r="C122" s="22" t="s">
        <v>84</v>
      </c>
      <c r="D122" s="22" t="s">
        <v>83</v>
      </c>
      <c r="E122" s="22" t="s">
        <v>88</v>
      </c>
      <c r="F122" s="22" t="s">
        <v>116</v>
      </c>
      <c r="G122" s="43">
        <v>2193.92856</v>
      </c>
      <c r="H122" s="43">
        <v>0</v>
      </c>
    </row>
    <row r="123" spans="1:8" s="8" customFormat="1" ht="67.5" customHeight="1">
      <c r="A123" s="30">
        <v>601</v>
      </c>
      <c r="B123" s="23" t="s">
        <v>173</v>
      </c>
      <c r="C123" s="22" t="s">
        <v>84</v>
      </c>
      <c r="D123" s="22" t="s">
        <v>83</v>
      </c>
      <c r="E123" s="22">
        <v>7950600</v>
      </c>
      <c r="F123" s="22"/>
      <c r="G123" s="43">
        <f>G124</f>
        <v>600</v>
      </c>
      <c r="H123" s="43">
        <f>H124</f>
        <v>0</v>
      </c>
    </row>
    <row r="124" spans="1:8" s="8" customFormat="1" ht="30.75" customHeight="1">
      <c r="A124" s="30">
        <v>601</v>
      </c>
      <c r="B124" s="23" t="s">
        <v>148</v>
      </c>
      <c r="C124" s="22" t="s">
        <v>84</v>
      </c>
      <c r="D124" s="22" t="s">
        <v>83</v>
      </c>
      <c r="E124" s="22">
        <v>7950600</v>
      </c>
      <c r="F124" s="22" t="s">
        <v>116</v>
      </c>
      <c r="G124" s="43">
        <v>600</v>
      </c>
      <c r="H124" s="45">
        <v>0</v>
      </c>
    </row>
    <row r="125" spans="1:8" s="8" customFormat="1" ht="23.25" customHeight="1">
      <c r="A125" s="30">
        <v>601</v>
      </c>
      <c r="B125" s="23" t="s">
        <v>17</v>
      </c>
      <c r="C125" s="22" t="s">
        <v>86</v>
      </c>
      <c r="D125" s="22" t="s">
        <v>53</v>
      </c>
      <c r="E125" s="22"/>
      <c r="F125" s="22"/>
      <c r="G125" s="42">
        <f>G126</f>
        <v>6940.43137</v>
      </c>
      <c r="H125" s="42">
        <f>H126</f>
        <v>0</v>
      </c>
    </row>
    <row r="126" spans="1:8" s="8" customFormat="1" ht="34.5" customHeight="1">
      <c r="A126" s="30">
        <v>601</v>
      </c>
      <c r="B126" s="23" t="s">
        <v>61</v>
      </c>
      <c r="C126" s="22" t="s">
        <v>86</v>
      </c>
      <c r="D126" s="22" t="s">
        <v>53</v>
      </c>
      <c r="E126" s="22" t="s">
        <v>91</v>
      </c>
      <c r="F126" s="22"/>
      <c r="G126" s="43">
        <f>G127</f>
        <v>6940.43137</v>
      </c>
      <c r="H126" s="43">
        <f>H127</f>
        <v>0</v>
      </c>
    </row>
    <row r="127" spans="1:8" s="8" customFormat="1" ht="27" customHeight="1">
      <c r="A127" s="30">
        <v>601</v>
      </c>
      <c r="B127" s="23" t="s">
        <v>148</v>
      </c>
      <c r="C127" s="22" t="s">
        <v>86</v>
      </c>
      <c r="D127" s="22" t="s">
        <v>53</v>
      </c>
      <c r="E127" s="22" t="s">
        <v>91</v>
      </c>
      <c r="F127" s="22" t="s">
        <v>116</v>
      </c>
      <c r="G127" s="43">
        <v>6940.43137</v>
      </c>
      <c r="H127" s="45">
        <v>0</v>
      </c>
    </row>
    <row r="128" spans="1:8" s="14" customFormat="1" ht="35.25" customHeight="1">
      <c r="A128" s="30">
        <v>601</v>
      </c>
      <c r="B128" s="23" t="s">
        <v>65</v>
      </c>
      <c r="C128" s="22" t="s">
        <v>86</v>
      </c>
      <c r="D128" s="22" t="s">
        <v>54</v>
      </c>
      <c r="E128" s="22"/>
      <c r="F128" s="22"/>
      <c r="G128" s="42">
        <f>G129</f>
        <v>260</v>
      </c>
      <c r="H128" s="42">
        <f>H129</f>
        <v>0</v>
      </c>
    </row>
    <row r="129" spans="1:8" s="14" customFormat="1" ht="81.75" customHeight="1">
      <c r="A129" s="30">
        <v>601</v>
      </c>
      <c r="B129" s="15" t="s">
        <v>186</v>
      </c>
      <c r="C129" s="22" t="s">
        <v>86</v>
      </c>
      <c r="D129" s="22" t="s">
        <v>54</v>
      </c>
      <c r="E129" s="22">
        <v>7950800</v>
      </c>
      <c r="F129" s="22"/>
      <c r="G129" s="43">
        <f>SUM(G130:G130)</f>
        <v>260</v>
      </c>
      <c r="H129" s="43">
        <f>SUM(H130:H130)</f>
        <v>0</v>
      </c>
    </row>
    <row r="130" spans="1:8" s="14" customFormat="1" ht="54" customHeight="1">
      <c r="A130" s="30">
        <v>601</v>
      </c>
      <c r="B130" s="23" t="s">
        <v>113</v>
      </c>
      <c r="C130" s="22" t="s">
        <v>86</v>
      </c>
      <c r="D130" s="22" t="s">
        <v>54</v>
      </c>
      <c r="E130" s="22" t="s">
        <v>162</v>
      </c>
      <c r="F130" s="22" t="s">
        <v>112</v>
      </c>
      <c r="G130" s="43">
        <v>260</v>
      </c>
      <c r="H130" s="45">
        <v>0</v>
      </c>
    </row>
    <row r="131" spans="1:8" s="8" customFormat="1" ht="17.25" customHeight="1">
      <c r="A131" s="30">
        <v>601</v>
      </c>
      <c r="B131" s="23" t="s">
        <v>20</v>
      </c>
      <c r="C131" s="22">
        <v>10</v>
      </c>
      <c r="D131" s="22" t="s">
        <v>56</v>
      </c>
      <c r="E131" s="22"/>
      <c r="F131" s="22"/>
      <c r="G131" s="42">
        <f>G141+G138+G145+G147+G132+G136+G143+G149+G134</f>
        <v>27814.579700000002</v>
      </c>
      <c r="H131" s="42">
        <f>H141+H138+H145+H147+H132+H136+H143+H149+H134</f>
        <v>25318.8412</v>
      </c>
    </row>
    <row r="132" spans="1:8" s="21" customFormat="1" ht="17.25" customHeight="1">
      <c r="A132" s="30">
        <v>601</v>
      </c>
      <c r="B132" s="23" t="s">
        <v>39</v>
      </c>
      <c r="C132" s="22" t="s">
        <v>55</v>
      </c>
      <c r="D132" s="22" t="s">
        <v>56</v>
      </c>
      <c r="E132" s="22" t="s">
        <v>85</v>
      </c>
      <c r="F132" s="22"/>
      <c r="G132" s="43">
        <f>G133</f>
        <v>118.02</v>
      </c>
      <c r="H132" s="43">
        <f>H133</f>
        <v>0</v>
      </c>
    </row>
    <row r="133" spans="1:8" s="21" customFormat="1" ht="17.25" customHeight="1">
      <c r="A133" s="30">
        <v>601</v>
      </c>
      <c r="B133" s="23" t="s">
        <v>98</v>
      </c>
      <c r="C133" s="22" t="s">
        <v>55</v>
      </c>
      <c r="D133" s="22" t="s">
        <v>56</v>
      </c>
      <c r="E133" s="22" t="s">
        <v>85</v>
      </c>
      <c r="F133" s="22" t="s">
        <v>97</v>
      </c>
      <c r="G133" s="43">
        <v>118.02</v>
      </c>
      <c r="H133" s="43">
        <v>0</v>
      </c>
    </row>
    <row r="134" spans="1:8" s="21" customFormat="1" ht="68.25" customHeight="1">
      <c r="A134" s="30">
        <v>601</v>
      </c>
      <c r="B134" s="23" t="s">
        <v>258</v>
      </c>
      <c r="C134" s="22" t="s">
        <v>55</v>
      </c>
      <c r="D134" s="22" t="s">
        <v>56</v>
      </c>
      <c r="E134" s="22" t="s">
        <v>257</v>
      </c>
      <c r="F134" s="22"/>
      <c r="G134" s="43">
        <f>G135</f>
        <v>6008.633</v>
      </c>
      <c r="H134" s="43">
        <f>H135</f>
        <v>5051.105</v>
      </c>
    </row>
    <row r="135" spans="1:8" s="21" customFormat="1" ht="31.5" customHeight="1">
      <c r="A135" s="30">
        <v>601</v>
      </c>
      <c r="B135" s="23" t="s">
        <v>120</v>
      </c>
      <c r="C135" s="22" t="s">
        <v>55</v>
      </c>
      <c r="D135" s="22" t="s">
        <v>56</v>
      </c>
      <c r="E135" s="22" t="s">
        <v>257</v>
      </c>
      <c r="F135" s="22" t="s">
        <v>119</v>
      </c>
      <c r="G135" s="43">
        <v>6008.633</v>
      </c>
      <c r="H135" s="43">
        <v>5051.105</v>
      </c>
    </row>
    <row r="136" spans="1:8" s="21" customFormat="1" ht="64.5" customHeight="1">
      <c r="A136" s="30">
        <v>601</v>
      </c>
      <c r="B136" s="23" t="s">
        <v>228</v>
      </c>
      <c r="C136" s="22" t="s">
        <v>55</v>
      </c>
      <c r="D136" s="22" t="s">
        <v>56</v>
      </c>
      <c r="E136" s="22" t="s">
        <v>229</v>
      </c>
      <c r="F136" s="22"/>
      <c r="G136" s="43">
        <f>G137</f>
        <v>544.3</v>
      </c>
      <c r="H136" s="43">
        <f>H137</f>
        <v>517</v>
      </c>
    </row>
    <row r="137" spans="1:8" s="21" customFormat="1" ht="41.25" customHeight="1">
      <c r="A137" s="30">
        <v>601</v>
      </c>
      <c r="B137" s="23" t="s">
        <v>120</v>
      </c>
      <c r="C137" s="22" t="s">
        <v>55</v>
      </c>
      <c r="D137" s="22" t="s">
        <v>56</v>
      </c>
      <c r="E137" s="22" t="s">
        <v>229</v>
      </c>
      <c r="F137" s="22" t="s">
        <v>119</v>
      </c>
      <c r="G137" s="43">
        <v>544.3</v>
      </c>
      <c r="H137" s="43">
        <v>517</v>
      </c>
    </row>
    <row r="138" spans="1:8" s="8" customFormat="1" ht="75" customHeight="1">
      <c r="A138" s="30">
        <v>601</v>
      </c>
      <c r="B138" s="23" t="s">
        <v>189</v>
      </c>
      <c r="C138" s="22" t="s">
        <v>55</v>
      </c>
      <c r="D138" s="22" t="s">
        <v>56</v>
      </c>
      <c r="E138" s="22" t="s">
        <v>190</v>
      </c>
      <c r="F138" s="22"/>
      <c r="G138" s="43">
        <f>SUM(G139:G140)</f>
        <v>60.8652</v>
      </c>
      <c r="H138" s="43">
        <f>SUM(H139:H140)</f>
        <v>60.8652</v>
      </c>
    </row>
    <row r="139" spans="1:8" s="8" customFormat="1" ht="49.5" customHeight="1">
      <c r="A139" s="30">
        <v>601</v>
      </c>
      <c r="B139" s="23" t="s">
        <v>111</v>
      </c>
      <c r="C139" s="22" t="s">
        <v>55</v>
      </c>
      <c r="D139" s="22" t="s">
        <v>56</v>
      </c>
      <c r="E139" s="22" t="s">
        <v>190</v>
      </c>
      <c r="F139" s="22" t="s">
        <v>110</v>
      </c>
      <c r="G139" s="43">
        <v>56.7652</v>
      </c>
      <c r="H139" s="43">
        <v>56.7652</v>
      </c>
    </row>
    <row r="140" spans="1:8" s="8" customFormat="1" ht="49.5" customHeight="1">
      <c r="A140" s="30">
        <v>601</v>
      </c>
      <c r="B140" s="23" t="s">
        <v>113</v>
      </c>
      <c r="C140" s="22" t="s">
        <v>55</v>
      </c>
      <c r="D140" s="22" t="s">
        <v>56</v>
      </c>
      <c r="E140" s="22" t="s">
        <v>190</v>
      </c>
      <c r="F140" s="22" t="s">
        <v>112</v>
      </c>
      <c r="G140" s="43">
        <v>4.1</v>
      </c>
      <c r="H140" s="43">
        <v>4.1</v>
      </c>
    </row>
    <row r="141" spans="1:8" s="8" customFormat="1" ht="63" customHeight="1">
      <c r="A141" s="30">
        <v>601</v>
      </c>
      <c r="B141" s="23" t="s">
        <v>188</v>
      </c>
      <c r="C141" s="22">
        <v>10</v>
      </c>
      <c r="D141" s="22" t="s">
        <v>56</v>
      </c>
      <c r="E141" s="22" t="s">
        <v>187</v>
      </c>
      <c r="F141" s="22"/>
      <c r="G141" s="43">
        <f>G142</f>
        <v>1063.92</v>
      </c>
      <c r="H141" s="43">
        <f>H142</f>
        <v>1063.92</v>
      </c>
    </row>
    <row r="142" spans="1:8" s="8" customFormat="1" ht="46.5" customHeight="1">
      <c r="A142" s="30">
        <v>601</v>
      </c>
      <c r="B142" s="23" t="s">
        <v>120</v>
      </c>
      <c r="C142" s="22">
        <v>10</v>
      </c>
      <c r="D142" s="22" t="s">
        <v>56</v>
      </c>
      <c r="E142" s="22" t="s">
        <v>187</v>
      </c>
      <c r="F142" s="22" t="s">
        <v>119</v>
      </c>
      <c r="G142" s="43">
        <v>1063.92</v>
      </c>
      <c r="H142" s="43">
        <v>1063.92</v>
      </c>
    </row>
    <row r="143" spans="1:8" s="21" customFormat="1" ht="46.5" customHeight="1">
      <c r="A143" s="30">
        <v>601</v>
      </c>
      <c r="B143" s="23" t="s">
        <v>230</v>
      </c>
      <c r="C143" s="22" t="s">
        <v>55</v>
      </c>
      <c r="D143" s="22" t="s">
        <v>56</v>
      </c>
      <c r="E143" s="22" t="s">
        <v>108</v>
      </c>
      <c r="F143" s="22"/>
      <c r="G143" s="43">
        <f>G144</f>
        <v>1</v>
      </c>
      <c r="H143" s="43">
        <f>H144</f>
        <v>0</v>
      </c>
    </row>
    <row r="144" spans="1:8" s="21" customFormat="1" ht="46.5" customHeight="1">
      <c r="A144" s="30">
        <v>601</v>
      </c>
      <c r="B144" s="23" t="s">
        <v>120</v>
      </c>
      <c r="C144" s="22">
        <v>10</v>
      </c>
      <c r="D144" s="22" t="s">
        <v>56</v>
      </c>
      <c r="E144" s="22" t="s">
        <v>108</v>
      </c>
      <c r="F144" s="22" t="s">
        <v>119</v>
      </c>
      <c r="G144" s="43">
        <v>1</v>
      </c>
      <c r="H144" s="43">
        <v>0</v>
      </c>
    </row>
    <row r="145" spans="1:8" s="8" customFormat="1" ht="49.5" customHeight="1">
      <c r="A145" s="30">
        <v>601</v>
      </c>
      <c r="B145" s="15" t="s">
        <v>174</v>
      </c>
      <c r="C145" s="22">
        <v>10</v>
      </c>
      <c r="D145" s="22" t="s">
        <v>56</v>
      </c>
      <c r="E145" s="22">
        <v>7951300</v>
      </c>
      <c r="F145" s="22"/>
      <c r="G145" s="43">
        <f>G146</f>
        <v>1391.8905</v>
      </c>
      <c r="H145" s="43">
        <f>H146</f>
        <v>0</v>
      </c>
    </row>
    <row r="146" spans="1:8" s="8" customFormat="1" ht="21.75" customHeight="1">
      <c r="A146" s="30">
        <v>601</v>
      </c>
      <c r="B146" s="23" t="s">
        <v>209</v>
      </c>
      <c r="C146" s="22">
        <v>10</v>
      </c>
      <c r="D146" s="22" t="s">
        <v>56</v>
      </c>
      <c r="E146" s="22">
        <v>7951300</v>
      </c>
      <c r="F146" s="22" t="s">
        <v>205</v>
      </c>
      <c r="G146" s="43">
        <v>1391.8905</v>
      </c>
      <c r="H146" s="45">
        <v>0</v>
      </c>
    </row>
    <row r="147" spans="1:8" s="16" customFormat="1" ht="173.25" customHeight="1">
      <c r="A147" s="30">
        <v>601</v>
      </c>
      <c r="B147" s="23" t="s">
        <v>223</v>
      </c>
      <c r="C147" s="22" t="s">
        <v>55</v>
      </c>
      <c r="D147" s="22" t="s">
        <v>56</v>
      </c>
      <c r="E147" s="22" t="s">
        <v>206</v>
      </c>
      <c r="F147" s="22"/>
      <c r="G147" s="43">
        <v>16248.96</v>
      </c>
      <c r="H147" s="43">
        <v>16248.96</v>
      </c>
    </row>
    <row r="148" spans="1:8" s="16" customFormat="1" ht="37.5" customHeight="1">
      <c r="A148" s="30">
        <v>601</v>
      </c>
      <c r="B148" s="23" t="s">
        <v>120</v>
      </c>
      <c r="C148" s="22">
        <v>10</v>
      </c>
      <c r="D148" s="22" t="s">
        <v>56</v>
      </c>
      <c r="E148" s="22" t="s">
        <v>206</v>
      </c>
      <c r="F148" s="22" t="s">
        <v>119</v>
      </c>
      <c r="G148" s="43">
        <v>16248.96</v>
      </c>
      <c r="H148" s="43">
        <v>16248.96</v>
      </c>
    </row>
    <row r="149" spans="1:8" s="21" customFormat="1" ht="66" customHeight="1">
      <c r="A149" s="30">
        <v>601</v>
      </c>
      <c r="B149" s="23" t="s">
        <v>262</v>
      </c>
      <c r="C149" s="22" t="s">
        <v>55</v>
      </c>
      <c r="D149" s="22" t="s">
        <v>56</v>
      </c>
      <c r="E149" s="22" t="s">
        <v>261</v>
      </c>
      <c r="F149" s="22"/>
      <c r="G149" s="43">
        <f>G150</f>
        <v>2376.991</v>
      </c>
      <c r="H149" s="43">
        <f>H150</f>
        <v>2376.991</v>
      </c>
    </row>
    <row r="150" spans="1:8" s="21" customFormat="1" ht="37.5" customHeight="1">
      <c r="A150" s="30">
        <v>601</v>
      </c>
      <c r="B150" s="23" t="s">
        <v>120</v>
      </c>
      <c r="C150" s="22" t="s">
        <v>55</v>
      </c>
      <c r="D150" s="22" t="s">
        <v>56</v>
      </c>
      <c r="E150" s="22" t="s">
        <v>261</v>
      </c>
      <c r="F150" s="22" t="s">
        <v>119</v>
      </c>
      <c r="G150" s="43">
        <v>2376.991</v>
      </c>
      <c r="H150" s="43">
        <v>2376.991</v>
      </c>
    </row>
    <row r="151" spans="1:8" s="8" customFormat="1" ht="21.75" customHeight="1">
      <c r="A151" s="30">
        <v>601</v>
      </c>
      <c r="B151" s="23" t="s">
        <v>103</v>
      </c>
      <c r="C151" s="22" t="s">
        <v>55</v>
      </c>
      <c r="D151" s="22" t="s">
        <v>54</v>
      </c>
      <c r="E151" s="22"/>
      <c r="F151" s="22"/>
      <c r="G151" s="42">
        <f>G152+G155</f>
        <v>6680.1900000000005</v>
      </c>
      <c r="H151" s="42">
        <f>H152+H155</f>
        <v>6680.1900000000005</v>
      </c>
    </row>
    <row r="152" spans="1:8" ht="78" customHeight="1">
      <c r="A152" s="30">
        <v>601</v>
      </c>
      <c r="B152" s="23" t="s">
        <v>192</v>
      </c>
      <c r="C152" s="22" t="s">
        <v>55</v>
      </c>
      <c r="D152" s="22" t="s">
        <v>54</v>
      </c>
      <c r="E152" s="22" t="s">
        <v>191</v>
      </c>
      <c r="F152" s="22"/>
      <c r="G152" s="43">
        <f>SUM(G153:G154)</f>
        <v>5616.27</v>
      </c>
      <c r="H152" s="43">
        <f>SUM(H153:H154)</f>
        <v>5616.27</v>
      </c>
    </row>
    <row r="153" spans="1:8" ht="45.75" customHeight="1">
      <c r="A153" s="30">
        <v>601</v>
      </c>
      <c r="B153" s="23" t="s">
        <v>120</v>
      </c>
      <c r="C153" s="22" t="s">
        <v>55</v>
      </c>
      <c r="D153" s="22" t="s">
        <v>54</v>
      </c>
      <c r="E153" s="22" t="s">
        <v>191</v>
      </c>
      <c r="F153" s="22" t="s">
        <v>119</v>
      </c>
      <c r="G153" s="43">
        <v>1360.59</v>
      </c>
      <c r="H153" s="43">
        <v>1360.59</v>
      </c>
    </row>
    <row r="154" spans="1:8" ht="24.75" customHeight="1">
      <c r="A154" s="30">
        <v>601</v>
      </c>
      <c r="B154" s="23" t="s">
        <v>122</v>
      </c>
      <c r="C154" s="22" t="s">
        <v>55</v>
      </c>
      <c r="D154" s="22" t="s">
        <v>54</v>
      </c>
      <c r="E154" s="22" t="s">
        <v>191</v>
      </c>
      <c r="F154" s="22" t="s">
        <v>121</v>
      </c>
      <c r="G154" s="43">
        <v>4255.68</v>
      </c>
      <c r="H154" s="43">
        <v>4255.68</v>
      </c>
    </row>
    <row r="155" spans="1:8" ht="86.25" customHeight="1">
      <c r="A155" s="30">
        <v>601</v>
      </c>
      <c r="B155" s="23" t="s">
        <v>231</v>
      </c>
      <c r="C155" s="22" t="s">
        <v>55</v>
      </c>
      <c r="D155" s="22" t="s">
        <v>54</v>
      </c>
      <c r="E155" s="22" t="s">
        <v>232</v>
      </c>
      <c r="F155" s="22"/>
      <c r="G155" s="43">
        <f>G156</f>
        <v>1063.92</v>
      </c>
      <c r="H155" s="43">
        <f>H156</f>
        <v>1063.92</v>
      </c>
    </row>
    <row r="156" spans="1:8" ht="19.5" customHeight="1">
      <c r="A156" s="30">
        <v>601</v>
      </c>
      <c r="B156" s="23" t="s">
        <v>122</v>
      </c>
      <c r="C156" s="22" t="s">
        <v>55</v>
      </c>
      <c r="D156" s="22" t="s">
        <v>54</v>
      </c>
      <c r="E156" s="22" t="s">
        <v>232</v>
      </c>
      <c r="F156" s="22" t="s">
        <v>121</v>
      </c>
      <c r="G156" s="43">
        <v>1063.92</v>
      </c>
      <c r="H156" s="43">
        <v>1063.92</v>
      </c>
    </row>
    <row r="157" spans="1:8" s="8" customFormat="1" ht="37.5" customHeight="1">
      <c r="A157" s="30">
        <v>601</v>
      </c>
      <c r="B157" s="23" t="s">
        <v>21</v>
      </c>
      <c r="C157" s="22">
        <v>10</v>
      </c>
      <c r="D157" s="22" t="s">
        <v>79</v>
      </c>
      <c r="E157" s="22"/>
      <c r="F157" s="22"/>
      <c r="G157" s="42">
        <f>G158+G160+G163+G166</f>
        <v>1359.479</v>
      </c>
      <c r="H157" s="42">
        <f>H158+H160+H163+H166</f>
        <v>471.47900000000004</v>
      </c>
    </row>
    <row r="158" spans="1:8" s="8" customFormat="1" ht="34.5" customHeight="1">
      <c r="A158" s="30">
        <v>601</v>
      </c>
      <c r="B158" s="23" t="s">
        <v>44</v>
      </c>
      <c r="C158" s="22">
        <v>10</v>
      </c>
      <c r="D158" s="22" t="s">
        <v>79</v>
      </c>
      <c r="E158" s="22">
        <v>5140000</v>
      </c>
      <c r="F158" s="22"/>
      <c r="G158" s="43">
        <f>G159</f>
        <v>200</v>
      </c>
      <c r="H158" s="43">
        <f>H159</f>
        <v>0</v>
      </c>
    </row>
    <row r="159" spans="1:8" s="8" customFormat="1" ht="48.75" customHeight="1">
      <c r="A159" s="30">
        <v>601</v>
      </c>
      <c r="B159" s="23" t="s">
        <v>113</v>
      </c>
      <c r="C159" s="22">
        <v>10</v>
      </c>
      <c r="D159" s="22" t="s">
        <v>79</v>
      </c>
      <c r="E159" s="22">
        <v>5140000</v>
      </c>
      <c r="F159" s="22" t="s">
        <v>112</v>
      </c>
      <c r="G159" s="43">
        <v>200</v>
      </c>
      <c r="H159" s="43">
        <v>0</v>
      </c>
    </row>
    <row r="160" spans="1:8" s="8" customFormat="1" ht="42" customHeight="1">
      <c r="A160" s="30">
        <v>601</v>
      </c>
      <c r="B160" s="23" t="s">
        <v>143</v>
      </c>
      <c r="C160" s="22">
        <v>10</v>
      </c>
      <c r="D160" s="22" t="s">
        <v>79</v>
      </c>
      <c r="E160" s="22" t="s">
        <v>142</v>
      </c>
      <c r="F160" s="22"/>
      <c r="G160" s="43">
        <f>SUM(G161:G162)</f>
        <v>471.47900000000004</v>
      </c>
      <c r="H160" s="43">
        <f>SUM(H161:H162)</f>
        <v>471.47900000000004</v>
      </c>
    </row>
    <row r="161" spans="1:8" s="8" customFormat="1" ht="48.75" customHeight="1">
      <c r="A161" s="30">
        <v>601</v>
      </c>
      <c r="B161" s="23" t="s">
        <v>111</v>
      </c>
      <c r="C161" s="22">
        <v>10</v>
      </c>
      <c r="D161" s="22" t="s">
        <v>79</v>
      </c>
      <c r="E161" s="22" t="s">
        <v>142</v>
      </c>
      <c r="F161" s="22" t="s">
        <v>110</v>
      </c>
      <c r="G161" s="43">
        <f>337.509+101.928</f>
        <v>439.437</v>
      </c>
      <c r="H161" s="43">
        <f>337.509+101.928</f>
        <v>439.437</v>
      </c>
    </row>
    <row r="162" spans="1:8" s="8" customFormat="1" ht="48.75" customHeight="1">
      <c r="A162" s="30">
        <v>601</v>
      </c>
      <c r="B162" s="23" t="s">
        <v>113</v>
      </c>
      <c r="C162" s="22">
        <v>10</v>
      </c>
      <c r="D162" s="22" t="s">
        <v>79</v>
      </c>
      <c r="E162" s="22" t="s">
        <v>142</v>
      </c>
      <c r="F162" s="22" t="s">
        <v>112</v>
      </c>
      <c r="G162" s="43">
        <v>32.042</v>
      </c>
      <c r="H162" s="43">
        <v>32.042</v>
      </c>
    </row>
    <row r="163" spans="1:8" s="8" customFormat="1" ht="48.75" customHeight="1">
      <c r="A163" s="30">
        <v>601</v>
      </c>
      <c r="B163" s="15" t="s">
        <v>175</v>
      </c>
      <c r="C163" s="22">
        <v>10</v>
      </c>
      <c r="D163" s="22" t="s">
        <v>79</v>
      </c>
      <c r="E163" s="22">
        <v>7951600</v>
      </c>
      <c r="F163" s="22"/>
      <c r="G163" s="43">
        <f>SUM(G164:G165)</f>
        <v>320</v>
      </c>
      <c r="H163" s="43">
        <f>SUM(H164:H165)</f>
        <v>0</v>
      </c>
    </row>
    <row r="164" spans="1:8" s="17" customFormat="1" ht="48.75" customHeight="1">
      <c r="A164" s="30">
        <v>601</v>
      </c>
      <c r="B164" s="23" t="s">
        <v>113</v>
      </c>
      <c r="C164" s="22">
        <v>10</v>
      </c>
      <c r="D164" s="22" t="s">
        <v>79</v>
      </c>
      <c r="E164" s="22">
        <v>7951600</v>
      </c>
      <c r="F164" s="22" t="s">
        <v>112</v>
      </c>
      <c r="G164" s="43">
        <v>150</v>
      </c>
      <c r="H164" s="43">
        <v>0</v>
      </c>
    </row>
    <row r="165" spans="1:8" s="8" customFormat="1" ht="30.75" customHeight="1">
      <c r="A165" s="30">
        <v>601</v>
      </c>
      <c r="B165" s="23" t="s">
        <v>148</v>
      </c>
      <c r="C165" s="22">
        <v>10</v>
      </c>
      <c r="D165" s="22" t="s">
        <v>79</v>
      </c>
      <c r="E165" s="22">
        <v>7951600</v>
      </c>
      <c r="F165" s="22" t="s">
        <v>116</v>
      </c>
      <c r="G165" s="43">
        <v>170</v>
      </c>
      <c r="H165" s="43">
        <v>0</v>
      </c>
    </row>
    <row r="166" spans="1:8" s="18" customFormat="1" ht="51" customHeight="1">
      <c r="A166" s="30">
        <v>601</v>
      </c>
      <c r="B166" s="23" t="s">
        <v>210</v>
      </c>
      <c r="C166" s="22" t="s">
        <v>55</v>
      </c>
      <c r="D166" s="22" t="s">
        <v>79</v>
      </c>
      <c r="E166" s="22" t="s">
        <v>207</v>
      </c>
      <c r="F166" s="22"/>
      <c r="G166" s="43">
        <f>SUM(G167:G168)</f>
        <v>368</v>
      </c>
      <c r="H166" s="43">
        <v>0</v>
      </c>
    </row>
    <row r="167" spans="1:8" s="18" customFormat="1" ht="30.75" customHeight="1">
      <c r="A167" s="30">
        <v>601</v>
      </c>
      <c r="B167" s="23" t="s">
        <v>124</v>
      </c>
      <c r="C167" s="22" t="s">
        <v>55</v>
      </c>
      <c r="D167" s="22" t="s">
        <v>79</v>
      </c>
      <c r="E167" s="22" t="s">
        <v>207</v>
      </c>
      <c r="F167" s="22" t="s">
        <v>123</v>
      </c>
      <c r="G167" s="43">
        <v>63.798</v>
      </c>
      <c r="H167" s="44">
        <v>0</v>
      </c>
    </row>
    <row r="168" spans="1:8" s="18" customFormat="1" ht="50.25" customHeight="1">
      <c r="A168" s="30">
        <v>601</v>
      </c>
      <c r="B168" s="23" t="s">
        <v>113</v>
      </c>
      <c r="C168" s="22" t="s">
        <v>55</v>
      </c>
      <c r="D168" s="22" t="s">
        <v>79</v>
      </c>
      <c r="E168" s="22" t="s">
        <v>207</v>
      </c>
      <c r="F168" s="22" t="s">
        <v>112</v>
      </c>
      <c r="G168" s="43">
        <v>304.202</v>
      </c>
      <c r="H168" s="44">
        <v>0</v>
      </c>
    </row>
    <row r="169" spans="1:8" s="8" customFormat="1" ht="19.5" customHeight="1">
      <c r="A169" s="30">
        <v>601</v>
      </c>
      <c r="B169" s="23" t="s">
        <v>75</v>
      </c>
      <c r="C169" s="22">
        <v>11</v>
      </c>
      <c r="D169" s="22" t="s">
        <v>53</v>
      </c>
      <c r="E169" s="22"/>
      <c r="F169" s="22"/>
      <c r="G169" s="42">
        <f>G173+G170</f>
        <v>32259.18129</v>
      </c>
      <c r="H169" s="42">
        <f>H173+H170</f>
        <v>0</v>
      </c>
    </row>
    <row r="170" spans="1:8" s="19" customFormat="1" ht="43.5" customHeight="1">
      <c r="A170" s="30">
        <v>601</v>
      </c>
      <c r="B170" s="23" t="s">
        <v>51</v>
      </c>
      <c r="C170" s="22">
        <v>11</v>
      </c>
      <c r="D170" s="22" t="s">
        <v>53</v>
      </c>
      <c r="E170" s="22">
        <v>4820000</v>
      </c>
      <c r="F170" s="22"/>
      <c r="G170" s="43">
        <f>SUM(G171:G172)</f>
        <v>23769.18129</v>
      </c>
      <c r="H170" s="43">
        <f>SUM(H171:H172)</f>
        <v>0</v>
      </c>
    </row>
    <row r="171" spans="1:8" s="19" customFormat="1" ht="70.5" customHeight="1">
      <c r="A171" s="30">
        <v>601</v>
      </c>
      <c r="B171" s="23" t="s">
        <v>150</v>
      </c>
      <c r="C171" s="22">
        <v>11</v>
      </c>
      <c r="D171" s="22" t="s">
        <v>53</v>
      </c>
      <c r="E171" s="22">
        <v>4820000</v>
      </c>
      <c r="F171" s="22" t="s">
        <v>117</v>
      </c>
      <c r="G171" s="43">
        <v>120</v>
      </c>
      <c r="H171" s="43">
        <v>0</v>
      </c>
    </row>
    <row r="172" spans="1:8" s="21" customFormat="1" ht="33.75" customHeight="1">
      <c r="A172" s="30">
        <v>601</v>
      </c>
      <c r="B172" s="23" t="s">
        <v>128</v>
      </c>
      <c r="C172" s="22" t="s">
        <v>196</v>
      </c>
      <c r="D172" s="22" t="s">
        <v>53</v>
      </c>
      <c r="E172" s="22" t="s">
        <v>246</v>
      </c>
      <c r="F172" s="22" t="s">
        <v>127</v>
      </c>
      <c r="G172" s="43">
        <v>23649.18129</v>
      </c>
      <c r="H172" s="43">
        <v>0</v>
      </c>
    </row>
    <row r="173" spans="1:8" s="8" customFormat="1" ht="75.75" customHeight="1">
      <c r="A173" s="30">
        <v>601</v>
      </c>
      <c r="B173" s="23" t="s">
        <v>176</v>
      </c>
      <c r="C173" s="22">
        <v>11</v>
      </c>
      <c r="D173" s="22" t="s">
        <v>53</v>
      </c>
      <c r="E173" s="22">
        <v>7950900</v>
      </c>
      <c r="F173" s="22"/>
      <c r="G173" s="43">
        <f>SUM(G174:G176)</f>
        <v>8490</v>
      </c>
      <c r="H173" s="43">
        <f>SUM(H174:H176)</f>
        <v>0</v>
      </c>
    </row>
    <row r="174" spans="1:8" s="8" customFormat="1" ht="64.5" customHeight="1">
      <c r="A174" s="30">
        <v>601</v>
      </c>
      <c r="B174" s="23" t="s">
        <v>113</v>
      </c>
      <c r="C174" s="22">
        <v>11</v>
      </c>
      <c r="D174" s="22" t="s">
        <v>53</v>
      </c>
      <c r="E174" s="22">
        <v>7950900</v>
      </c>
      <c r="F174" s="22" t="s">
        <v>112</v>
      </c>
      <c r="G174" s="43">
        <v>951.15803</v>
      </c>
      <c r="H174" s="43">
        <v>0</v>
      </c>
    </row>
    <row r="175" spans="1:8" s="20" customFormat="1" ht="70.5" customHeight="1">
      <c r="A175" s="30">
        <v>601</v>
      </c>
      <c r="B175" s="23" t="s">
        <v>150</v>
      </c>
      <c r="C175" s="22" t="s">
        <v>196</v>
      </c>
      <c r="D175" s="22" t="s">
        <v>53</v>
      </c>
      <c r="E175" s="22" t="s">
        <v>198</v>
      </c>
      <c r="F175" s="22" t="s">
        <v>117</v>
      </c>
      <c r="G175" s="43">
        <v>107</v>
      </c>
      <c r="H175" s="43">
        <v>0</v>
      </c>
    </row>
    <row r="176" spans="1:8" s="20" customFormat="1" ht="24" customHeight="1">
      <c r="A176" s="30">
        <v>601</v>
      </c>
      <c r="B176" s="23" t="s">
        <v>148</v>
      </c>
      <c r="C176" s="22" t="s">
        <v>196</v>
      </c>
      <c r="D176" s="22" t="s">
        <v>53</v>
      </c>
      <c r="E176" s="22" t="s">
        <v>198</v>
      </c>
      <c r="F176" s="22" t="s">
        <v>116</v>
      </c>
      <c r="G176" s="43">
        <v>7431.84197</v>
      </c>
      <c r="H176" s="43">
        <v>0</v>
      </c>
    </row>
    <row r="177" spans="1:8" s="21" customFormat="1" ht="37.5" customHeight="1">
      <c r="A177" s="30">
        <v>601</v>
      </c>
      <c r="B177" s="23" t="s">
        <v>27</v>
      </c>
      <c r="C177" s="22">
        <v>11</v>
      </c>
      <c r="D177" s="22" t="s">
        <v>49</v>
      </c>
      <c r="E177" s="24"/>
      <c r="F177" s="22"/>
      <c r="G177" s="42">
        <f>G178+G181</f>
        <v>1073.31539</v>
      </c>
      <c r="H177" s="42">
        <f>H178+H181</f>
        <v>0</v>
      </c>
    </row>
    <row r="178" spans="1:8" s="21" customFormat="1" ht="61.5" customHeight="1">
      <c r="A178" s="30">
        <v>601</v>
      </c>
      <c r="B178" s="23" t="s">
        <v>28</v>
      </c>
      <c r="C178" s="22">
        <v>11</v>
      </c>
      <c r="D178" s="22" t="s">
        <v>49</v>
      </c>
      <c r="E178" s="22" t="s">
        <v>78</v>
      </c>
      <c r="F178" s="22"/>
      <c r="G178" s="43">
        <f>SUM(G179:G180)</f>
        <v>475.41371</v>
      </c>
      <c r="H178" s="43">
        <f>SUM(H179:H180)</f>
        <v>0</v>
      </c>
    </row>
    <row r="179" spans="1:8" s="21" customFormat="1" ht="50.25" customHeight="1">
      <c r="A179" s="30">
        <v>601</v>
      </c>
      <c r="B179" s="23" t="s">
        <v>111</v>
      </c>
      <c r="C179" s="22">
        <v>11</v>
      </c>
      <c r="D179" s="22" t="s">
        <v>49</v>
      </c>
      <c r="E179" s="22" t="s">
        <v>78</v>
      </c>
      <c r="F179" s="22" t="s">
        <v>110</v>
      </c>
      <c r="G179" s="43">
        <v>468.36771</v>
      </c>
      <c r="H179" s="44">
        <v>0</v>
      </c>
    </row>
    <row r="180" spans="1:8" s="21" customFormat="1" ht="24" customHeight="1">
      <c r="A180" s="30">
        <v>601</v>
      </c>
      <c r="B180" s="23" t="s">
        <v>115</v>
      </c>
      <c r="C180" s="22">
        <v>11</v>
      </c>
      <c r="D180" s="22" t="s">
        <v>49</v>
      </c>
      <c r="E180" s="22" t="s">
        <v>78</v>
      </c>
      <c r="F180" s="22" t="s">
        <v>114</v>
      </c>
      <c r="G180" s="43">
        <v>7.046</v>
      </c>
      <c r="H180" s="44">
        <v>0</v>
      </c>
    </row>
    <row r="181" spans="1:8" s="21" customFormat="1" ht="66" customHeight="1">
      <c r="A181" s="30">
        <v>601</v>
      </c>
      <c r="B181" s="23" t="s">
        <v>176</v>
      </c>
      <c r="C181" s="22" t="s">
        <v>55</v>
      </c>
      <c r="D181" s="22" t="s">
        <v>49</v>
      </c>
      <c r="E181" s="22" t="s">
        <v>198</v>
      </c>
      <c r="F181" s="22"/>
      <c r="G181" s="43">
        <f>SUM(G182:G183)</f>
        <v>597.9016799999999</v>
      </c>
      <c r="H181" s="43">
        <f>SUM(H182:H183)</f>
        <v>0</v>
      </c>
    </row>
    <row r="182" spans="1:8" s="21" customFormat="1" ht="44.25" customHeight="1">
      <c r="A182" s="30">
        <v>601</v>
      </c>
      <c r="B182" s="23" t="s">
        <v>124</v>
      </c>
      <c r="C182" s="22" t="s">
        <v>55</v>
      </c>
      <c r="D182" s="22" t="s">
        <v>49</v>
      </c>
      <c r="E182" s="22" t="s">
        <v>198</v>
      </c>
      <c r="F182" s="22" t="s">
        <v>123</v>
      </c>
      <c r="G182" s="43">
        <v>474.17868</v>
      </c>
      <c r="H182" s="44">
        <v>0</v>
      </c>
    </row>
    <row r="183" spans="1:8" s="21" customFormat="1" ht="54.75" customHeight="1">
      <c r="A183" s="30">
        <v>601</v>
      </c>
      <c r="B183" s="23" t="s">
        <v>113</v>
      </c>
      <c r="C183" s="22" t="s">
        <v>55</v>
      </c>
      <c r="D183" s="22" t="s">
        <v>49</v>
      </c>
      <c r="E183" s="22" t="s">
        <v>198</v>
      </c>
      <c r="F183" s="22" t="s">
        <v>112</v>
      </c>
      <c r="G183" s="43">
        <v>123.723</v>
      </c>
      <c r="H183" s="44">
        <v>0</v>
      </c>
    </row>
    <row r="184" spans="1:8" s="9" customFormat="1" ht="63">
      <c r="A184" s="32">
        <v>602</v>
      </c>
      <c r="B184" s="2" t="s">
        <v>74</v>
      </c>
      <c r="C184" s="4"/>
      <c r="D184" s="4"/>
      <c r="E184" s="4"/>
      <c r="F184" s="4"/>
      <c r="G184" s="42">
        <f>G185+G198+G203+G210+G221+G230+G235+G240+G251+G195+G226+G254+G192+G248+G257</f>
        <v>617741.96646</v>
      </c>
      <c r="H184" s="42">
        <f>H185+H198+H203+H210+H221+H230+H235+H240+H251+H195+H226+H254+H192+H248</f>
        <v>331385.70662000007</v>
      </c>
    </row>
    <row r="185" spans="1:8" ht="19.5" customHeight="1">
      <c r="A185" s="30">
        <v>602</v>
      </c>
      <c r="B185" s="23" t="s">
        <v>9</v>
      </c>
      <c r="C185" s="22" t="s">
        <v>53</v>
      </c>
      <c r="D185" s="22">
        <v>13</v>
      </c>
      <c r="E185" s="22"/>
      <c r="F185" s="22"/>
      <c r="G185" s="42">
        <f>G186+G190</f>
        <v>13621.89116</v>
      </c>
      <c r="H185" s="42">
        <f>H186+H190</f>
        <v>0</v>
      </c>
    </row>
    <row r="186" spans="1:8" ht="95.25" customHeight="1">
      <c r="A186" s="30">
        <v>602</v>
      </c>
      <c r="B186" s="23" t="s">
        <v>28</v>
      </c>
      <c r="C186" s="22" t="s">
        <v>53</v>
      </c>
      <c r="D186" s="22">
        <v>13</v>
      </c>
      <c r="E186" s="22" t="s">
        <v>78</v>
      </c>
      <c r="F186" s="22"/>
      <c r="G186" s="43">
        <f>SUM(G187:G189)</f>
        <v>12764.53854</v>
      </c>
      <c r="H186" s="43">
        <f>H187</f>
        <v>0</v>
      </c>
    </row>
    <row r="187" spans="1:8" ht="65.25" customHeight="1">
      <c r="A187" s="30">
        <v>602</v>
      </c>
      <c r="B187" s="23" t="s">
        <v>111</v>
      </c>
      <c r="C187" s="22" t="s">
        <v>53</v>
      </c>
      <c r="D187" s="22">
        <v>13</v>
      </c>
      <c r="E187" s="22" t="s">
        <v>78</v>
      </c>
      <c r="F187" s="22" t="s">
        <v>110</v>
      </c>
      <c r="G187" s="43">
        <v>10695.76855</v>
      </c>
      <c r="H187" s="44">
        <v>0</v>
      </c>
    </row>
    <row r="188" spans="1:8" ht="65.25" customHeight="1">
      <c r="A188" s="30">
        <v>602</v>
      </c>
      <c r="B188" s="23" t="s">
        <v>113</v>
      </c>
      <c r="C188" s="22" t="s">
        <v>53</v>
      </c>
      <c r="D188" s="22">
        <v>13</v>
      </c>
      <c r="E188" s="22" t="s">
        <v>78</v>
      </c>
      <c r="F188" s="22" t="s">
        <v>112</v>
      </c>
      <c r="G188" s="43">
        <v>2056.55589</v>
      </c>
      <c r="H188" s="44">
        <v>0</v>
      </c>
    </row>
    <row r="189" spans="1:8" ht="48" customHeight="1">
      <c r="A189" s="30">
        <v>602</v>
      </c>
      <c r="B189" s="23" t="s">
        <v>115</v>
      </c>
      <c r="C189" s="22" t="s">
        <v>53</v>
      </c>
      <c r="D189" s="22">
        <v>13</v>
      </c>
      <c r="E189" s="22" t="s">
        <v>78</v>
      </c>
      <c r="F189" s="22" t="s">
        <v>114</v>
      </c>
      <c r="G189" s="43">
        <v>12.2141</v>
      </c>
      <c r="H189" s="44">
        <v>0</v>
      </c>
    </row>
    <row r="190" spans="1:8" ht="106.5" customHeight="1">
      <c r="A190" s="30">
        <v>602</v>
      </c>
      <c r="B190" s="23" t="s">
        <v>177</v>
      </c>
      <c r="C190" s="22" t="s">
        <v>53</v>
      </c>
      <c r="D190" s="22">
        <v>13</v>
      </c>
      <c r="E190" s="22" t="s">
        <v>92</v>
      </c>
      <c r="F190" s="22"/>
      <c r="G190" s="43">
        <f>G191</f>
        <v>857.35262</v>
      </c>
      <c r="H190" s="43">
        <f>H191</f>
        <v>0</v>
      </c>
    </row>
    <row r="191" spans="1:8" ht="59.25" customHeight="1">
      <c r="A191" s="30">
        <v>602</v>
      </c>
      <c r="B191" s="23" t="s">
        <v>113</v>
      </c>
      <c r="C191" s="22" t="s">
        <v>53</v>
      </c>
      <c r="D191" s="22">
        <v>13</v>
      </c>
      <c r="E191" s="22" t="s">
        <v>92</v>
      </c>
      <c r="F191" s="22" t="s">
        <v>112</v>
      </c>
      <c r="G191" s="43">
        <f>750+107.35262</f>
        <v>857.35262</v>
      </c>
      <c r="H191" s="44">
        <v>0</v>
      </c>
    </row>
    <row r="192" spans="1:8" ht="54" customHeight="1">
      <c r="A192" s="30">
        <v>602</v>
      </c>
      <c r="B192" s="23" t="s">
        <v>63</v>
      </c>
      <c r="C192" s="22" t="s">
        <v>56</v>
      </c>
      <c r="D192" s="22" t="s">
        <v>83</v>
      </c>
      <c r="E192" s="22"/>
      <c r="F192" s="22"/>
      <c r="G192" s="42">
        <f>G193</f>
        <v>425.42148</v>
      </c>
      <c r="H192" s="42">
        <f>H193</f>
        <v>0</v>
      </c>
    </row>
    <row r="193" spans="1:8" ht="24.75" customHeight="1">
      <c r="A193" s="30">
        <v>602</v>
      </c>
      <c r="B193" s="23" t="s">
        <v>39</v>
      </c>
      <c r="C193" s="22" t="s">
        <v>56</v>
      </c>
      <c r="D193" s="22" t="s">
        <v>83</v>
      </c>
      <c r="E193" s="22" t="s">
        <v>85</v>
      </c>
      <c r="F193" s="22"/>
      <c r="G193" s="43">
        <f>G194</f>
        <v>425.42148</v>
      </c>
      <c r="H193" s="43">
        <f>H194</f>
        <v>0</v>
      </c>
    </row>
    <row r="194" spans="1:8" ht="23.25" customHeight="1">
      <c r="A194" s="30">
        <v>602</v>
      </c>
      <c r="B194" s="23" t="s">
        <v>98</v>
      </c>
      <c r="C194" s="22" t="s">
        <v>56</v>
      </c>
      <c r="D194" s="22" t="s">
        <v>83</v>
      </c>
      <c r="E194" s="22" t="s">
        <v>85</v>
      </c>
      <c r="F194" s="22" t="s">
        <v>97</v>
      </c>
      <c r="G194" s="43">
        <v>425.42148</v>
      </c>
      <c r="H194" s="44">
        <v>0</v>
      </c>
    </row>
    <row r="195" spans="1:8" ht="30" customHeight="1">
      <c r="A195" s="30">
        <v>602</v>
      </c>
      <c r="B195" s="13" t="s">
        <v>11</v>
      </c>
      <c r="C195" s="22" t="s">
        <v>54</v>
      </c>
      <c r="D195" s="22" t="s">
        <v>49</v>
      </c>
      <c r="E195" s="22"/>
      <c r="F195" s="22"/>
      <c r="G195" s="42">
        <f>G196</f>
        <v>160</v>
      </c>
      <c r="H195" s="42">
        <f>H196</f>
        <v>0</v>
      </c>
    </row>
    <row r="196" spans="1:8" ht="89.25" customHeight="1">
      <c r="A196" s="30">
        <v>602</v>
      </c>
      <c r="B196" s="23" t="s">
        <v>168</v>
      </c>
      <c r="C196" s="22" t="s">
        <v>54</v>
      </c>
      <c r="D196" s="22" t="s">
        <v>49</v>
      </c>
      <c r="E196" s="22" t="s">
        <v>108</v>
      </c>
      <c r="F196" s="22"/>
      <c r="G196" s="43">
        <f>G197</f>
        <v>160</v>
      </c>
      <c r="H196" s="43">
        <f>H197</f>
        <v>0</v>
      </c>
    </row>
    <row r="197" spans="1:8" ht="69" customHeight="1">
      <c r="A197" s="30">
        <v>602</v>
      </c>
      <c r="B197" s="23" t="s">
        <v>113</v>
      </c>
      <c r="C197" s="22" t="s">
        <v>54</v>
      </c>
      <c r="D197" s="22" t="s">
        <v>49</v>
      </c>
      <c r="E197" s="22" t="s">
        <v>108</v>
      </c>
      <c r="F197" s="22" t="s">
        <v>112</v>
      </c>
      <c r="G197" s="43">
        <v>160</v>
      </c>
      <c r="H197" s="44">
        <v>0</v>
      </c>
    </row>
    <row r="198" spans="1:8" ht="26.25" customHeight="1">
      <c r="A198" s="30">
        <v>602</v>
      </c>
      <c r="B198" s="23" t="s">
        <v>76</v>
      </c>
      <c r="C198" s="22" t="s">
        <v>54</v>
      </c>
      <c r="D198" s="22" t="s">
        <v>83</v>
      </c>
      <c r="E198" s="22"/>
      <c r="F198" s="22"/>
      <c r="G198" s="42">
        <f>G199+G201</f>
        <v>35285.34195</v>
      </c>
      <c r="H198" s="42">
        <f>H199+H201</f>
        <v>0</v>
      </c>
    </row>
    <row r="199" spans="1:8" ht="89.25" customHeight="1">
      <c r="A199" s="30">
        <v>602</v>
      </c>
      <c r="B199" s="23" t="s">
        <v>165</v>
      </c>
      <c r="C199" s="22" t="s">
        <v>54</v>
      </c>
      <c r="D199" s="22" t="s">
        <v>83</v>
      </c>
      <c r="E199" s="22">
        <v>7951700</v>
      </c>
      <c r="F199" s="22"/>
      <c r="G199" s="43">
        <f>G200</f>
        <v>14618.34195</v>
      </c>
      <c r="H199" s="43">
        <f>H200</f>
        <v>0</v>
      </c>
    </row>
    <row r="200" spans="1:8" ht="60" customHeight="1">
      <c r="A200" s="30">
        <v>602</v>
      </c>
      <c r="B200" s="23" t="s">
        <v>113</v>
      </c>
      <c r="C200" s="22" t="s">
        <v>54</v>
      </c>
      <c r="D200" s="22" t="s">
        <v>83</v>
      </c>
      <c r="E200" s="22">
        <v>7951700</v>
      </c>
      <c r="F200" s="22" t="s">
        <v>112</v>
      </c>
      <c r="G200" s="43">
        <v>14618.34195</v>
      </c>
      <c r="H200" s="43">
        <v>0</v>
      </c>
    </row>
    <row r="201" spans="1:8" ht="60" customHeight="1">
      <c r="A201" s="30">
        <v>602</v>
      </c>
      <c r="B201" s="23" t="s">
        <v>178</v>
      </c>
      <c r="C201" s="22" t="s">
        <v>54</v>
      </c>
      <c r="D201" s="22" t="s">
        <v>83</v>
      </c>
      <c r="E201" s="22" t="s">
        <v>96</v>
      </c>
      <c r="F201" s="22"/>
      <c r="G201" s="43">
        <f>G202</f>
        <v>20667</v>
      </c>
      <c r="H201" s="43">
        <f>H202</f>
        <v>0</v>
      </c>
    </row>
    <row r="202" spans="1:8" ht="60" customHeight="1">
      <c r="A202" s="30">
        <v>602</v>
      </c>
      <c r="B202" s="23" t="s">
        <v>113</v>
      </c>
      <c r="C202" s="22" t="s">
        <v>54</v>
      </c>
      <c r="D202" s="22" t="s">
        <v>83</v>
      </c>
      <c r="E202" s="22" t="s">
        <v>96</v>
      </c>
      <c r="F202" s="22" t="s">
        <v>112</v>
      </c>
      <c r="G202" s="43">
        <f>8147.791+12519.209</f>
        <v>20667</v>
      </c>
      <c r="H202" s="43">
        <v>0</v>
      </c>
    </row>
    <row r="203" spans="1:8" ht="18.75" customHeight="1">
      <c r="A203" s="30">
        <v>602</v>
      </c>
      <c r="B203" s="23" t="s">
        <v>23</v>
      </c>
      <c r="C203" s="22" t="s">
        <v>49</v>
      </c>
      <c r="D203" s="22" t="s">
        <v>53</v>
      </c>
      <c r="E203" s="22"/>
      <c r="F203" s="22"/>
      <c r="G203" s="42">
        <f>G204+G206+G208</f>
        <v>181953.932</v>
      </c>
      <c r="H203" s="42">
        <f>H204+H206+H208</f>
        <v>171097.19640000002</v>
      </c>
    </row>
    <row r="204" spans="1:8" ht="85.5" customHeight="1">
      <c r="A204" s="30">
        <v>602</v>
      </c>
      <c r="B204" s="23" t="s">
        <v>105</v>
      </c>
      <c r="C204" s="22" t="s">
        <v>49</v>
      </c>
      <c r="D204" s="22" t="s">
        <v>53</v>
      </c>
      <c r="E204" s="22" t="s">
        <v>193</v>
      </c>
      <c r="F204" s="22"/>
      <c r="G204" s="43">
        <f>G205</f>
        <v>81442.26549</v>
      </c>
      <c r="H204" s="43">
        <f>H205</f>
        <v>72437.14989</v>
      </c>
    </row>
    <row r="205" spans="1:8" ht="22.5" customHeight="1">
      <c r="A205" s="30">
        <v>602</v>
      </c>
      <c r="B205" s="23" t="s">
        <v>122</v>
      </c>
      <c r="C205" s="22" t="s">
        <v>49</v>
      </c>
      <c r="D205" s="22" t="s">
        <v>53</v>
      </c>
      <c r="E205" s="22" t="s">
        <v>193</v>
      </c>
      <c r="F205" s="22" t="s">
        <v>121</v>
      </c>
      <c r="G205" s="43">
        <v>81442.26549</v>
      </c>
      <c r="H205" s="43">
        <v>72437.14989</v>
      </c>
    </row>
    <row r="206" spans="1:8" ht="86.25" customHeight="1">
      <c r="A206" s="30">
        <v>602</v>
      </c>
      <c r="B206" s="23" t="s">
        <v>159</v>
      </c>
      <c r="C206" s="22" t="s">
        <v>49</v>
      </c>
      <c r="D206" s="22" t="s">
        <v>53</v>
      </c>
      <c r="E206" s="22" t="s">
        <v>158</v>
      </c>
      <c r="F206" s="22"/>
      <c r="G206" s="43">
        <f>G207</f>
        <v>1851.62</v>
      </c>
      <c r="H206" s="43">
        <f>H207</f>
        <v>0</v>
      </c>
    </row>
    <row r="207" spans="1:8" ht="53.25" customHeight="1">
      <c r="A207" s="30">
        <v>602</v>
      </c>
      <c r="B207" s="23" t="s">
        <v>113</v>
      </c>
      <c r="C207" s="22" t="s">
        <v>49</v>
      </c>
      <c r="D207" s="22" t="s">
        <v>53</v>
      </c>
      <c r="E207" s="22" t="s">
        <v>158</v>
      </c>
      <c r="F207" s="22" t="s">
        <v>112</v>
      </c>
      <c r="G207" s="43">
        <v>1851.62</v>
      </c>
      <c r="H207" s="43">
        <v>0</v>
      </c>
    </row>
    <row r="208" spans="1:8" ht="98.25" customHeight="1">
      <c r="A208" s="30">
        <v>602</v>
      </c>
      <c r="B208" s="23" t="s">
        <v>104</v>
      </c>
      <c r="C208" s="22" t="s">
        <v>49</v>
      </c>
      <c r="D208" s="22" t="s">
        <v>53</v>
      </c>
      <c r="E208" s="22" t="s">
        <v>158</v>
      </c>
      <c r="F208" s="22"/>
      <c r="G208" s="43">
        <f>G209</f>
        <v>98660.04651</v>
      </c>
      <c r="H208" s="43">
        <f>H209</f>
        <v>98660.04651</v>
      </c>
    </row>
    <row r="209" spans="1:8" ht="27.75" customHeight="1">
      <c r="A209" s="30">
        <v>602</v>
      </c>
      <c r="B209" s="23" t="s">
        <v>122</v>
      </c>
      <c r="C209" s="22" t="s">
        <v>49</v>
      </c>
      <c r="D209" s="22" t="s">
        <v>53</v>
      </c>
      <c r="E209" s="22" t="s">
        <v>158</v>
      </c>
      <c r="F209" s="22" t="s">
        <v>121</v>
      </c>
      <c r="G209" s="43">
        <v>98660.04651</v>
      </c>
      <c r="H209" s="43">
        <v>98660.04651</v>
      </c>
    </row>
    <row r="210" spans="1:8" ht="15.75">
      <c r="A210" s="30">
        <v>602</v>
      </c>
      <c r="B210" s="23" t="s">
        <v>13</v>
      </c>
      <c r="C210" s="22" t="s">
        <v>49</v>
      </c>
      <c r="D210" s="22" t="s">
        <v>82</v>
      </c>
      <c r="E210" s="22"/>
      <c r="F210" s="22"/>
      <c r="G210" s="42">
        <f>G213+G217+G219+G211</f>
        <v>152150.62443</v>
      </c>
      <c r="H210" s="42">
        <f>H213+H217+H219+H211</f>
        <v>0</v>
      </c>
    </row>
    <row r="211" spans="1:8" ht="48" customHeight="1">
      <c r="A211" s="30">
        <v>602</v>
      </c>
      <c r="B211" s="23" t="s">
        <v>212</v>
      </c>
      <c r="C211" s="22" t="s">
        <v>49</v>
      </c>
      <c r="D211" s="22" t="s">
        <v>82</v>
      </c>
      <c r="E211" s="22" t="s">
        <v>211</v>
      </c>
      <c r="F211" s="22"/>
      <c r="G211" s="43">
        <f>G212</f>
        <v>112269.478</v>
      </c>
      <c r="H211" s="43">
        <f>H212</f>
        <v>0</v>
      </c>
    </row>
    <row r="212" spans="1:8" ht="21" customHeight="1">
      <c r="A212" s="30">
        <v>602</v>
      </c>
      <c r="B212" s="23" t="s">
        <v>122</v>
      </c>
      <c r="C212" s="22" t="s">
        <v>49</v>
      </c>
      <c r="D212" s="22" t="s">
        <v>82</v>
      </c>
      <c r="E212" s="22" t="s">
        <v>211</v>
      </c>
      <c r="F212" s="22" t="s">
        <v>121</v>
      </c>
      <c r="G212" s="43">
        <v>112269.478</v>
      </c>
      <c r="H212" s="43">
        <v>0</v>
      </c>
    </row>
    <row r="213" spans="1:8" ht="67.5" customHeight="1">
      <c r="A213" s="30">
        <v>602</v>
      </c>
      <c r="B213" s="15" t="s">
        <v>179</v>
      </c>
      <c r="C213" s="22" t="s">
        <v>49</v>
      </c>
      <c r="D213" s="22" t="s">
        <v>82</v>
      </c>
      <c r="E213" s="22">
        <v>7951200</v>
      </c>
      <c r="F213" s="22"/>
      <c r="G213" s="43">
        <f>SUM(G214:G216)</f>
        <v>36418.64643</v>
      </c>
      <c r="H213" s="43">
        <f>SUM(H214:H216)</f>
        <v>0</v>
      </c>
    </row>
    <row r="214" spans="1:8" ht="57.75" customHeight="1">
      <c r="A214" s="30">
        <v>602</v>
      </c>
      <c r="B214" s="23" t="s">
        <v>113</v>
      </c>
      <c r="C214" s="22" t="s">
        <v>49</v>
      </c>
      <c r="D214" s="22" t="s">
        <v>82</v>
      </c>
      <c r="E214" s="22" t="s">
        <v>160</v>
      </c>
      <c r="F214" s="22" t="s">
        <v>112</v>
      </c>
      <c r="G214" s="43">
        <v>12575</v>
      </c>
      <c r="H214" s="43">
        <v>0</v>
      </c>
    </row>
    <row r="215" spans="1:8" ht="25.5" customHeight="1">
      <c r="A215" s="30">
        <v>602</v>
      </c>
      <c r="B215" s="23" t="s">
        <v>122</v>
      </c>
      <c r="C215" s="22" t="s">
        <v>49</v>
      </c>
      <c r="D215" s="22" t="s">
        <v>82</v>
      </c>
      <c r="E215" s="22">
        <v>7951200</v>
      </c>
      <c r="F215" s="22" t="s">
        <v>121</v>
      </c>
      <c r="G215" s="43">
        <v>23841.64643</v>
      </c>
      <c r="H215" s="43">
        <v>0</v>
      </c>
    </row>
    <row r="216" spans="1:8" ht="25.5" customHeight="1">
      <c r="A216" s="30">
        <v>602</v>
      </c>
      <c r="B216" s="23" t="s">
        <v>115</v>
      </c>
      <c r="C216" s="22" t="s">
        <v>49</v>
      </c>
      <c r="D216" s="22" t="s">
        <v>82</v>
      </c>
      <c r="E216" s="22" t="s">
        <v>160</v>
      </c>
      <c r="F216" s="22" t="s">
        <v>114</v>
      </c>
      <c r="G216" s="43">
        <v>2</v>
      </c>
      <c r="H216" s="43">
        <v>0</v>
      </c>
    </row>
    <row r="217" spans="1:8" ht="81" customHeight="1">
      <c r="A217" s="30">
        <v>602</v>
      </c>
      <c r="B217" s="15" t="s">
        <v>180</v>
      </c>
      <c r="C217" s="22" t="s">
        <v>49</v>
      </c>
      <c r="D217" s="22" t="s">
        <v>82</v>
      </c>
      <c r="E217" s="22">
        <v>7952200</v>
      </c>
      <c r="F217" s="22"/>
      <c r="G217" s="43">
        <f>G218</f>
        <v>2912.5</v>
      </c>
      <c r="H217" s="43">
        <f>H218</f>
        <v>0</v>
      </c>
    </row>
    <row r="218" spans="1:8" ht="62.25" customHeight="1">
      <c r="A218" s="30">
        <v>602</v>
      </c>
      <c r="B218" s="23" t="s">
        <v>113</v>
      </c>
      <c r="C218" s="22" t="s">
        <v>49</v>
      </c>
      <c r="D218" s="22" t="s">
        <v>82</v>
      </c>
      <c r="E218" s="22">
        <v>7952200</v>
      </c>
      <c r="F218" s="22" t="s">
        <v>112</v>
      </c>
      <c r="G218" s="43">
        <v>2912.5</v>
      </c>
      <c r="H218" s="43">
        <v>0</v>
      </c>
    </row>
    <row r="219" spans="1:8" ht="66" customHeight="1">
      <c r="A219" s="30">
        <v>602</v>
      </c>
      <c r="B219" s="23" t="s">
        <v>181</v>
      </c>
      <c r="C219" s="22" t="s">
        <v>49</v>
      </c>
      <c r="D219" s="22" t="s">
        <v>82</v>
      </c>
      <c r="E219" s="22" t="s">
        <v>95</v>
      </c>
      <c r="F219" s="22"/>
      <c r="G219" s="43">
        <f>G220</f>
        <v>550</v>
      </c>
      <c r="H219" s="43">
        <f>H220</f>
        <v>0</v>
      </c>
    </row>
    <row r="220" spans="1:8" ht="62.25" customHeight="1">
      <c r="A220" s="30">
        <v>602</v>
      </c>
      <c r="B220" s="23" t="s">
        <v>113</v>
      </c>
      <c r="C220" s="22" t="s">
        <v>49</v>
      </c>
      <c r="D220" s="22" t="s">
        <v>82</v>
      </c>
      <c r="E220" s="22" t="s">
        <v>95</v>
      </c>
      <c r="F220" s="22" t="s">
        <v>112</v>
      </c>
      <c r="G220" s="43">
        <v>550</v>
      </c>
      <c r="H220" s="43">
        <v>0</v>
      </c>
    </row>
    <row r="221" spans="1:8" ht="32.25" customHeight="1">
      <c r="A221" s="30">
        <v>602</v>
      </c>
      <c r="B221" s="23" t="s">
        <v>48</v>
      </c>
      <c r="C221" s="22" t="s">
        <v>49</v>
      </c>
      <c r="D221" s="22" t="s">
        <v>56</v>
      </c>
      <c r="E221" s="10"/>
      <c r="F221" s="22"/>
      <c r="G221" s="42">
        <f>G224+G222</f>
        <v>16443.519399999997</v>
      </c>
      <c r="H221" s="42">
        <f>H224+H222</f>
        <v>0</v>
      </c>
    </row>
    <row r="222" spans="1:8" ht="97.5" customHeight="1">
      <c r="A222" s="30">
        <v>602</v>
      </c>
      <c r="B222" s="23" t="s">
        <v>249</v>
      </c>
      <c r="C222" s="22" t="s">
        <v>49</v>
      </c>
      <c r="D222" s="22" t="s">
        <v>56</v>
      </c>
      <c r="E222" s="25" t="s">
        <v>92</v>
      </c>
      <c r="F222" s="22"/>
      <c r="G222" s="43">
        <f>G223</f>
        <v>1600</v>
      </c>
      <c r="H222" s="42"/>
    </row>
    <row r="223" spans="1:8" ht="32.25" customHeight="1">
      <c r="A223" s="30">
        <v>602</v>
      </c>
      <c r="B223" s="23" t="s">
        <v>122</v>
      </c>
      <c r="C223" s="22" t="s">
        <v>49</v>
      </c>
      <c r="D223" s="22" t="s">
        <v>56</v>
      </c>
      <c r="E223" s="25" t="s">
        <v>92</v>
      </c>
      <c r="F223" s="22" t="s">
        <v>121</v>
      </c>
      <c r="G223" s="43">
        <v>1600</v>
      </c>
      <c r="H223" s="42"/>
    </row>
    <row r="224" spans="1:8" ht="51" customHeight="1">
      <c r="A224" s="30">
        <v>602</v>
      </c>
      <c r="B224" s="23" t="s">
        <v>178</v>
      </c>
      <c r="C224" s="22" t="s">
        <v>49</v>
      </c>
      <c r="D224" s="22" t="s">
        <v>56</v>
      </c>
      <c r="E224" s="22" t="s">
        <v>96</v>
      </c>
      <c r="F224" s="22"/>
      <c r="G224" s="43">
        <f>G225</f>
        <v>14843.5194</v>
      </c>
      <c r="H224" s="43">
        <f>H225</f>
        <v>0</v>
      </c>
    </row>
    <row r="225" spans="1:8" ht="49.5" customHeight="1">
      <c r="A225" s="30">
        <v>602</v>
      </c>
      <c r="B225" s="23" t="s">
        <v>113</v>
      </c>
      <c r="C225" s="22" t="s">
        <v>49</v>
      </c>
      <c r="D225" s="22" t="s">
        <v>56</v>
      </c>
      <c r="E225" s="22" t="s">
        <v>96</v>
      </c>
      <c r="F225" s="22" t="s">
        <v>112</v>
      </c>
      <c r="G225" s="43">
        <v>14843.5194</v>
      </c>
      <c r="H225" s="44">
        <v>0</v>
      </c>
    </row>
    <row r="226" spans="1:8" ht="24.75" customHeight="1">
      <c r="A226" s="30">
        <v>602</v>
      </c>
      <c r="B226" s="23" t="s">
        <v>139</v>
      </c>
      <c r="C226" s="22" t="s">
        <v>79</v>
      </c>
      <c r="D226" s="22" t="s">
        <v>53</v>
      </c>
      <c r="E226" s="22"/>
      <c r="F226" s="22"/>
      <c r="G226" s="42">
        <f>G227</f>
        <v>811</v>
      </c>
      <c r="H226" s="42">
        <f>H227</f>
        <v>811</v>
      </c>
    </row>
    <row r="227" spans="1:8" ht="55.5" customHeight="1">
      <c r="A227" s="30">
        <v>602</v>
      </c>
      <c r="B227" s="23" t="s">
        <v>214</v>
      </c>
      <c r="C227" s="22" t="s">
        <v>79</v>
      </c>
      <c r="D227" s="22" t="s">
        <v>53</v>
      </c>
      <c r="E227" s="22" t="s">
        <v>213</v>
      </c>
      <c r="F227" s="22"/>
      <c r="G227" s="43">
        <f>SUM(G228:G229)</f>
        <v>811</v>
      </c>
      <c r="H227" s="43">
        <f>SUM(H228:H229)</f>
        <v>811</v>
      </c>
    </row>
    <row r="228" spans="1:8" ht="57.75" customHeight="1">
      <c r="A228" s="30">
        <v>602</v>
      </c>
      <c r="B228" s="23" t="s">
        <v>111</v>
      </c>
      <c r="C228" s="22" t="s">
        <v>79</v>
      </c>
      <c r="D228" s="22" t="s">
        <v>53</v>
      </c>
      <c r="E228" s="22" t="s">
        <v>213</v>
      </c>
      <c r="F228" s="22" t="s">
        <v>110</v>
      </c>
      <c r="G228" s="43">
        <v>771</v>
      </c>
      <c r="H228" s="44">
        <v>771</v>
      </c>
    </row>
    <row r="229" spans="1:8" ht="57.75" customHeight="1">
      <c r="A229" s="30">
        <v>602</v>
      </c>
      <c r="B229" s="23" t="s">
        <v>113</v>
      </c>
      <c r="C229" s="22" t="s">
        <v>79</v>
      </c>
      <c r="D229" s="22" t="s">
        <v>53</v>
      </c>
      <c r="E229" s="22" t="s">
        <v>213</v>
      </c>
      <c r="F229" s="22" t="s">
        <v>112</v>
      </c>
      <c r="G229" s="43">
        <v>40</v>
      </c>
      <c r="H229" s="44">
        <v>40</v>
      </c>
    </row>
    <row r="230" spans="1:8" s="8" customFormat="1" ht="42" customHeight="1">
      <c r="A230" s="30">
        <v>602</v>
      </c>
      <c r="B230" s="23" t="s">
        <v>50</v>
      </c>
      <c r="C230" s="22" t="s">
        <v>79</v>
      </c>
      <c r="D230" s="22" t="s">
        <v>49</v>
      </c>
      <c r="E230" s="22"/>
      <c r="F230" s="22"/>
      <c r="G230" s="42">
        <f>G231+G233</f>
        <v>1800.5</v>
      </c>
      <c r="H230" s="42">
        <f>H231+H233</f>
        <v>0</v>
      </c>
    </row>
    <row r="231" spans="1:8" s="8" customFormat="1" ht="48.75" customHeight="1">
      <c r="A231" s="30">
        <v>602</v>
      </c>
      <c r="B231" s="15" t="s">
        <v>182</v>
      </c>
      <c r="C231" s="22" t="s">
        <v>79</v>
      </c>
      <c r="D231" s="22" t="s">
        <v>49</v>
      </c>
      <c r="E231" s="22">
        <v>7952700</v>
      </c>
      <c r="F231" s="22"/>
      <c r="G231" s="43">
        <f>SUM(G232:G232)</f>
        <v>1100</v>
      </c>
      <c r="H231" s="43">
        <f>SUM(H232:H232)</f>
        <v>0</v>
      </c>
    </row>
    <row r="232" spans="1:8" s="8" customFormat="1" ht="63" customHeight="1">
      <c r="A232" s="30">
        <v>602</v>
      </c>
      <c r="B232" s="23" t="s">
        <v>113</v>
      </c>
      <c r="C232" s="22" t="s">
        <v>79</v>
      </c>
      <c r="D232" s="22" t="s">
        <v>49</v>
      </c>
      <c r="E232" s="22">
        <v>7952700</v>
      </c>
      <c r="F232" s="22" t="s">
        <v>112</v>
      </c>
      <c r="G232" s="43">
        <v>1100</v>
      </c>
      <c r="H232" s="45">
        <v>0</v>
      </c>
    </row>
    <row r="233" spans="1:8" s="8" customFormat="1" ht="45.75" customHeight="1">
      <c r="A233" s="30">
        <v>602</v>
      </c>
      <c r="B233" s="23" t="s">
        <v>157</v>
      </c>
      <c r="C233" s="22" t="s">
        <v>79</v>
      </c>
      <c r="D233" s="22" t="s">
        <v>49</v>
      </c>
      <c r="E233" s="22">
        <v>7952800</v>
      </c>
      <c r="F233" s="22"/>
      <c r="G233" s="43">
        <f>SUM(G234:G234)</f>
        <v>700.5</v>
      </c>
      <c r="H233" s="43">
        <f>H234</f>
        <v>0</v>
      </c>
    </row>
    <row r="234" spans="1:8" s="8" customFormat="1" ht="66" customHeight="1">
      <c r="A234" s="30">
        <v>602</v>
      </c>
      <c r="B234" s="23" t="s">
        <v>113</v>
      </c>
      <c r="C234" s="22" t="s">
        <v>79</v>
      </c>
      <c r="D234" s="22" t="s">
        <v>49</v>
      </c>
      <c r="E234" s="22">
        <v>7952800</v>
      </c>
      <c r="F234" s="22" t="s">
        <v>112</v>
      </c>
      <c r="G234" s="43">
        <v>700.5</v>
      </c>
      <c r="H234" s="45">
        <v>0</v>
      </c>
    </row>
    <row r="235" spans="1:8" s="8" customFormat="1" ht="25.5" customHeight="1">
      <c r="A235" s="30">
        <v>602</v>
      </c>
      <c r="B235" s="23" t="s">
        <v>24</v>
      </c>
      <c r="C235" s="22" t="s">
        <v>84</v>
      </c>
      <c r="D235" s="22" t="s">
        <v>53</v>
      </c>
      <c r="E235" s="22"/>
      <c r="F235" s="22"/>
      <c r="G235" s="42">
        <f>G238+G236</f>
        <v>2555.34365</v>
      </c>
      <c r="H235" s="42">
        <f>H238+H236</f>
        <v>1638.65022</v>
      </c>
    </row>
    <row r="236" spans="1:8" s="21" customFormat="1" ht="49.5" customHeight="1">
      <c r="A236" s="30">
        <v>602</v>
      </c>
      <c r="B236" s="23" t="s">
        <v>256</v>
      </c>
      <c r="C236" s="22" t="s">
        <v>84</v>
      </c>
      <c r="D236" s="22" t="s">
        <v>53</v>
      </c>
      <c r="E236" s="22" t="s">
        <v>255</v>
      </c>
      <c r="F236" s="22"/>
      <c r="G236" s="43">
        <f>G237</f>
        <v>1715.14572</v>
      </c>
      <c r="H236" s="43">
        <f>H237</f>
        <v>1638.65022</v>
      </c>
    </row>
    <row r="237" spans="1:8" s="21" customFormat="1" ht="25.5" customHeight="1">
      <c r="A237" s="30">
        <v>602</v>
      </c>
      <c r="B237" s="23" t="s">
        <v>122</v>
      </c>
      <c r="C237" s="22" t="s">
        <v>84</v>
      </c>
      <c r="D237" s="22" t="s">
        <v>53</v>
      </c>
      <c r="E237" s="22" t="s">
        <v>255</v>
      </c>
      <c r="F237" s="22" t="s">
        <v>121</v>
      </c>
      <c r="G237" s="43">
        <v>1715.14572</v>
      </c>
      <c r="H237" s="43">
        <v>1638.65022</v>
      </c>
    </row>
    <row r="238" spans="1:8" s="8" customFormat="1" ht="103.5" customHeight="1">
      <c r="A238" s="30">
        <v>602</v>
      </c>
      <c r="B238" s="23" t="s">
        <v>183</v>
      </c>
      <c r="C238" s="22" t="s">
        <v>84</v>
      </c>
      <c r="D238" s="22" t="s">
        <v>53</v>
      </c>
      <c r="E238" s="22" t="s">
        <v>92</v>
      </c>
      <c r="F238" s="22"/>
      <c r="G238" s="43">
        <f>G239</f>
        <v>840.19793</v>
      </c>
      <c r="H238" s="43">
        <f>H239</f>
        <v>0</v>
      </c>
    </row>
    <row r="239" spans="1:8" s="8" customFormat="1" ht="56.25" customHeight="1">
      <c r="A239" s="30">
        <v>602</v>
      </c>
      <c r="B239" s="23" t="s">
        <v>113</v>
      </c>
      <c r="C239" s="22" t="s">
        <v>84</v>
      </c>
      <c r="D239" s="22" t="s">
        <v>53</v>
      </c>
      <c r="E239" s="22" t="s">
        <v>92</v>
      </c>
      <c r="F239" s="22" t="s">
        <v>112</v>
      </c>
      <c r="G239" s="43">
        <v>840.19793</v>
      </c>
      <c r="H239" s="43">
        <v>0</v>
      </c>
    </row>
    <row r="240" spans="1:8" s="8" customFormat="1" ht="24.75" customHeight="1">
      <c r="A240" s="30">
        <v>602</v>
      </c>
      <c r="B240" s="23" t="s">
        <v>25</v>
      </c>
      <c r="C240" s="22" t="s">
        <v>84</v>
      </c>
      <c r="D240" s="22" t="s">
        <v>82</v>
      </c>
      <c r="E240" s="22"/>
      <c r="F240" s="22"/>
      <c r="G240" s="42">
        <f>G243+G245+G241</f>
        <v>77230.09515</v>
      </c>
      <c r="H240" s="42">
        <f>H243+H245+H241</f>
        <v>59819.14</v>
      </c>
    </row>
    <row r="241" spans="1:8" s="21" customFormat="1" ht="42.75" customHeight="1">
      <c r="A241" s="30">
        <v>602</v>
      </c>
      <c r="B241" s="23" t="s">
        <v>41</v>
      </c>
      <c r="C241" s="22" t="s">
        <v>84</v>
      </c>
      <c r="D241" s="22" t="s">
        <v>82</v>
      </c>
      <c r="E241" s="22">
        <v>4210000</v>
      </c>
      <c r="F241" s="22"/>
      <c r="G241" s="43">
        <f>G242</f>
        <v>342</v>
      </c>
      <c r="H241" s="43">
        <f>H242</f>
        <v>0</v>
      </c>
    </row>
    <row r="242" spans="1:8" s="21" customFormat="1" ht="60" customHeight="1">
      <c r="A242" s="30">
        <v>602</v>
      </c>
      <c r="B242" s="23" t="s">
        <v>113</v>
      </c>
      <c r="C242" s="22" t="s">
        <v>14</v>
      </c>
      <c r="D242" s="22" t="s">
        <v>7</v>
      </c>
      <c r="E242" s="22">
        <v>4210000</v>
      </c>
      <c r="F242" s="22" t="s">
        <v>112</v>
      </c>
      <c r="G242" s="43">
        <v>342</v>
      </c>
      <c r="H242" s="43">
        <v>0</v>
      </c>
    </row>
    <row r="243" spans="1:8" s="8" customFormat="1" ht="54" customHeight="1">
      <c r="A243" s="30">
        <v>602</v>
      </c>
      <c r="B243" s="23" t="s">
        <v>195</v>
      </c>
      <c r="C243" s="22" t="s">
        <v>84</v>
      </c>
      <c r="D243" s="22" t="s">
        <v>82</v>
      </c>
      <c r="E243" s="22" t="s">
        <v>194</v>
      </c>
      <c r="F243" s="22"/>
      <c r="G243" s="43">
        <f>G244</f>
        <v>65858.351</v>
      </c>
      <c r="H243" s="43">
        <f>H244</f>
        <v>59819.14</v>
      </c>
    </row>
    <row r="244" spans="1:8" s="8" customFormat="1" ht="36" customHeight="1">
      <c r="A244" s="30">
        <v>602</v>
      </c>
      <c r="B244" s="26" t="s">
        <v>122</v>
      </c>
      <c r="C244" s="22" t="s">
        <v>84</v>
      </c>
      <c r="D244" s="22" t="s">
        <v>82</v>
      </c>
      <c r="E244" s="22" t="s">
        <v>194</v>
      </c>
      <c r="F244" s="22" t="s">
        <v>121</v>
      </c>
      <c r="G244" s="43">
        <v>65858.351</v>
      </c>
      <c r="H244" s="43">
        <v>59819.14</v>
      </c>
    </row>
    <row r="245" spans="1:8" s="8" customFormat="1" ht="104.25" customHeight="1">
      <c r="A245" s="30">
        <v>602</v>
      </c>
      <c r="B245" s="23" t="s">
        <v>183</v>
      </c>
      <c r="C245" s="22" t="s">
        <v>84</v>
      </c>
      <c r="D245" s="22" t="s">
        <v>82</v>
      </c>
      <c r="E245" s="22" t="s">
        <v>92</v>
      </c>
      <c r="F245" s="22"/>
      <c r="G245" s="43">
        <f>SUM(G246:G247)</f>
        <v>11029.74415</v>
      </c>
      <c r="H245" s="43">
        <f>SUM(H246:H247)</f>
        <v>0</v>
      </c>
    </row>
    <row r="246" spans="1:8" s="8" customFormat="1" ht="54.75" customHeight="1">
      <c r="A246" s="30">
        <v>602</v>
      </c>
      <c r="B246" s="23" t="s">
        <v>113</v>
      </c>
      <c r="C246" s="22" t="s">
        <v>84</v>
      </c>
      <c r="D246" s="22" t="s">
        <v>82</v>
      </c>
      <c r="E246" s="22" t="s">
        <v>92</v>
      </c>
      <c r="F246" s="22" t="s">
        <v>112</v>
      </c>
      <c r="G246" s="43">
        <v>7129.74415</v>
      </c>
      <c r="H246" s="43">
        <v>0</v>
      </c>
    </row>
    <row r="247" spans="1:8" s="21" customFormat="1" ht="45.75" customHeight="1">
      <c r="A247" s="30">
        <v>602</v>
      </c>
      <c r="B247" s="26" t="s">
        <v>122</v>
      </c>
      <c r="C247" s="22" t="s">
        <v>84</v>
      </c>
      <c r="D247" s="22" t="s">
        <v>82</v>
      </c>
      <c r="E247" s="22" t="s">
        <v>92</v>
      </c>
      <c r="F247" s="22" t="s">
        <v>121</v>
      </c>
      <c r="G247" s="43">
        <v>3900</v>
      </c>
      <c r="H247" s="43"/>
    </row>
    <row r="248" spans="1:8" s="21" customFormat="1" ht="18" customHeight="1">
      <c r="A248" s="30">
        <v>602</v>
      </c>
      <c r="B248" s="23" t="s">
        <v>15</v>
      </c>
      <c r="C248" s="22" t="s">
        <v>84</v>
      </c>
      <c r="D248" s="22" t="s">
        <v>83</v>
      </c>
      <c r="E248" s="22"/>
      <c r="F248" s="22"/>
      <c r="G248" s="42">
        <f>G249</f>
        <v>126504.29674</v>
      </c>
      <c r="H248" s="42">
        <f>H249</f>
        <v>98019.72</v>
      </c>
    </row>
    <row r="249" spans="1:8" s="21" customFormat="1" ht="54.75" customHeight="1">
      <c r="A249" s="30">
        <v>602</v>
      </c>
      <c r="B249" s="23" t="s">
        <v>233</v>
      </c>
      <c r="C249" s="22" t="s">
        <v>84</v>
      </c>
      <c r="D249" s="22" t="s">
        <v>83</v>
      </c>
      <c r="E249" s="22" t="s">
        <v>234</v>
      </c>
      <c r="F249" s="22"/>
      <c r="G249" s="43">
        <f>G250</f>
        <v>126504.29674</v>
      </c>
      <c r="H249" s="43">
        <f>H250</f>
        <v>98019.72</v>
      </c>
    </row>
    <row r="250" spans="1:8" s="21" customFormat="1" ht="62.25" customHeight="1">
      <c r="A250" s="30">
        <v>602</v>
      </c>
      <c r="B250" s="23" t="s">
        <v>204</v>
      </c>
      <c r="C250" s="22" t="s">
        <v>84</v>
      </c>
      <c r="D250" s="22" t="s">
        <v>83</v>
      </c>
      <c r="E250" s="22" t="s">
        <v>234</v>
      </c>
      <c r="F250" s="22" t="s">
        <v>112</v>
      </c>
      <c r="G250" s="43">
        <f>98019.72+28484.57674</f>
        <v>126504.29674</v>
      </c>
      <c r="H250" s="43">
        <v>98019.72</v>
      </c>
    </row>
    <row r="251" spans="1:8" ht="25.5" customHeight="1">
      <c r="A251" s="30">
        <v>602</v>
      </c>
      <c r="B251" s="23" t="s">
        <v>17</v>
      </c>
      <c r="C251" s="22" t="s">
        <v>86</v>
      </c>
      <c r="D251" s="22" t="s">
        <v>53</v>
      </c>
      <c r="E251" s="22"/>
      <c r="F251" s="22"/>
      <c r="G251" s="42">
        <f>G252</f>
        <v>6600.0005</v>
      </c>
      <c r="H251" s="42">
        <f>H252</f>
        <v>0</v>
      </c>
    </row>
    <row r="252" spans="1:8" ht="108" customHeight="1">
      <c r="A252" s="30">
        <v>602</v>
      </c>
      <c r="B252" s="23" t="s">
        <v>183</v>
      </c>
      <c r="C252" s="22" t="s">
        <v>86</v>
      </c>
      <c r="D252" s="22" t="s">
        <v>53</v>
      </c>
      <c r="E252" s="22" t="s">
        <v>92</v>
      </c>
      <c r="F252" s="22"/>
      <c r="G252" s="43">
        <f>G253</f>
        <v>6600.0005</v>
      </c>
      <c r="H252" s="43">
        <f>H253</f>
        <v>0</v>
      </c>
    </row>
    <row r="253" spans="1:8" ht="54.75" customHeight="1">
      <c r="A253" s="30">
        <v>602</v>
      </c>
      <c r="B253" s="23" t="s">
        <v>113</v>
      </c>
      <c r="C253" s="22" t="s">
        <v>86</v>
      </c>
      <c r="D253" s="22" t="s">
        <v>53</v>
      </c>
      <c r="E253" s="22" t="s">
        <v>92</v>
      </c>
      <c r="F253" s="22" t="s">
        <v>112</v>
      </c>
      <c r="G253" s="43">
        <v>6600.0005</v>
      </c>
      <c r="H253" s="43">
        <v>0</v>
      </c>
    </row>
    <row r="254" spans="1:8" ht="27.75" customHeight="1">
      <c r="A254" s="30">
        <v>602</v>
      </c>
      <c r="B254" s="23" t="s">
        <v>20</v>
      </c>
      <c r="C254" s="22" t="s">
        <v>55</v>
      </c>
      <c r="D254" s="22" t="s">
        <v>56</v>
      </c>
      <c r="E254" s="22"/>
      <c r="F254" s="22"/>
      <c r="G254" s="42">
        <f>G255</f>
        <v>200</v>
      </c>
      <c r="H254" s="42">
        <f>H255</f>
        <v>0</v>
      </c>
    </row>
    <row r="255" spans="1:8" ht="72" customHeight="1">
      <c r="A255" s="30">
        <v>602</v>
      </c>
      <c r="B255" s="23" t="s">
        <v>184</v>
      </c>
      <c r="C255" s="22" t="s">
        <v>55</v>
      </c>
      <c r="D255" s="22" t="s">
        <v>56</v>
      </c>
      <c r="E255" s="22" t="s">
        <v>160</v>
      </c>
      <c r="F255" s="22"/>
      <c r="G255" s="43">
        <f>G256</f>
        <v>200</v>
      </c>
      <c r="H255" s="43">
        <f>H256</f>
        <v>0</v>
      </c>
    </row>
    <row r="256" spans="1:8" ht="48" customHeight="1">
      <c r="A256" s="30">
        <v>602</v>
      </c>
      <c r="B256" s="23" t="s">
        <v>113</v>
      </c>
      <c r="C256" s="22" t="s">
        <v>55</v>
      </c>
      <c r="D256" s="22" t="s">
        <v>56</v>
      </c>
      <c r="E256" s="22" t="s">
        <v>160</v>
      </c>
      <c r="F256" s="22" t="s">
        <v>112</v>
      </c>
      <c r="G256" s="43">
        <v>200</v>
      </c>
      <c r="H256" s="43">
        <v>0</v>
      </c>
    </row>
    <row r="257" spans="1:8" ht="29.25" customHeight="1">
      <c r="A257" s="30">
        <v>602</v>
      </c>
      <c r="B257" s="23" t="s">
        <v>250</v>
      </c>
      <c r="C257" s="22" t="s">
        <v>196</v>
      </c>
      <c r="D257" s="22" t="s">
        <v>53</v>
      </c>
      <c r="E257" s="22"/>
      <c r="F257" s="22"/>
      <c r="G257" s="42">
        <f>G258</f>
        <v>2000</v>
      </c>
      <c r="H257" s="42">
        <f>H258</f>
        <v>0</v>
      </c>
    </row>
    <row r="258" spans="1:8" ht="109.5" customHeight="1">
      <c r="A258" s="30">
        <v>602</v>
      </c>
      <c r="B258" s="23" t="s">
        <v>183</v>
      </c>
      <c r="C258" s="22" t="s">
        <v>196</v>
      </c>
      <c r="D258" s="22" t="s">
        <v>53</v>
      </c>
      <c r="E258" s="22" t="s">
        <v>92</v>
      </c>
      <c r="F258" s="22"/>
      <c r="G258" s="43">
        <f>G259</f>
        <v>2000</v>
      </c>
      <c r="H258" s="43">
        <f>H259</f>
        <v>0</v>
      </c>
    </row>
    <row r="259" spans="1:8" ht="48" customHeight="1">
      <c r="A259" s="30">
        <v>602</v>
      </c>
      <c r="B259" s="23" t="s">
        <v>113</v>
      </c>
      <c r="C259" s="22" t="s">
        <v>196</v>
      </c>
      <c r="D259" s="22" t="s">
        <v>53</v>
      </c>
      <c r="E259" s="22" t="s">
        <v>92</v>
      </c>
      <c r="F259" s="22" t="s">
        <v>112</v>
      </c>
      <c r="G259" s="43">
        <v>2000</v>
      </c>
      <c r="H259" s="43">
        <v>0</v>
      </c>
    </row>
    <row r="260" spans="1:8" s="8" customFormat="1" ht="54" customHeight="1">
      <c r="A260" s="32">
        <v>609</v>
      </c>
      <c r="B260" s="2" t="s">
        <v>73</v>
      </c>
      <c r="C260" s="4"/>
      <c r="D260" s="4"/>
      <c r="E260" s="4"/>
      <c r="F260" s="4"/>
      <c r="G260" s="42">
        <f>G261+G264</f>
        <v>18866</v>
      </c>
      <c r="H260" s="42">
        <f>H261+H264</f>
        <v>14306.000000000002</v>
      </c>
    </row>
    <row r="261" spans="1:8" s="8" customFormat="1" ht="15" customHeight="1">
      <c r="A261" s="30">
        <v>609</v>
      </c>
      <c r="B261" s="23" t="s">
        <v>19</v>
      </c>
      <c r="C261" s="22">
        <v>10</v>
      </c>
      <c r="D261" s="22" t="s">
        <v>53</v>
      </c>
      <c r="E261" s="22"/>
      <c r="F261" s="22"/>
      <c r="G261" s="42">
        <f>G262</f>
        <v>4560</v>
      </c>
      <c r="H261" s="42">
        <f>H262</f>
        <v>0</v>
      </c>
    </row>
    <row r="262" spans="1:8" s="8" customFormat="1" ht="15" customHeight="1">
      <c r="A262" s="30">
        <v>609</v>
      </c>
      <c r="B262" s="23" t="s">
        <v>45</v>
      </c>
      <c r="C262" s="22">
        <v>10</v>
      </c>
      <c r="D262" s="22" t="s">
        <v>53</v>
      </c>
      <c r="E262" s="22">
        <v>4900000</v>
      </c>
      <c r="F262" s="22"/>
      <c r="G262" s="43">
        <f>G263</f>
        <v>4560</v>
      </c>
      <c r="H262" s="43">
        <f>H263</f>
        <v>0</v>
      </c>
    </row>
    <row r="263" spans="1:8" s="8" customFormat="1" ht="38.25" customHeight="1">
      <c r="A263" s="30">
        <v>609</v>
      </c>
      <c r="B263" s="23" t="s">
        <v>120</v>
      </c>
      <c r="C263" s="22">
        <v>10</v>
      </c>
      <c r="D263" s="22" t="s">
        <v>53</v>
      </c>
      <c r="E263" s="22">
        <v>4900000</v>
      </c>
      <c r="F263" s="22" t="s">
        <v>119</v>
      </c>
      <c r="G263" s="43">
        <v>4560</v>
      </c>
      <c r="H263" s="44">
        <v>0</v>
      </c>
    </row>
    <row r="264" spans="1:8" s="8" customFormat="1" ht="38.25" customHeight="1">
      <c r="A264" s="30">
        <v>609</v>
      </c>
      <c r="B264" s="23" t="s">
        <v>21</v>
      </c>
      <c r="C264" s="22" t="s">
        <v>55</v>
      </c>
      <c r="D264" s="22" t="s">
        <v>79</v>
      </c>
      <c r="E264" s="22"/>
      <c r="F264" s="22"/>
      <c r="G264" s="42">
        <f>G265</f>
        <v>14306.000000000002</v>
      </c>
      <c r="H264" s="42">
        <f>H265</f>
        <v>14306.000000000002</v>
      </c>
    </row>
    <row r="265" spans="1:8" s="8" customFormat="1" ht="89.25" customHeight="1">
      <c r="A265" s="30">
        <v>609</v>
      </c>
      <c r="B265" s="23" t="s">
        <v>145</v>
      </c>
      <c r="C265" s="22" t="s">
        <v>55</v>
      </c>
      <c r="D265" s="22" t="s">
        <v>79</v>
      </c>
      <c r="E265" s="22" t="s">
        <v>144</v>
      </c>
      <c r="F265" s="22"/>
      <c r="G265" s="43">
        <f>SUM(G266:G269)</f>
        <v>14306.000000000002</v>
      </c>
      <c r="H265" s="43">
        <f>SUM(H266:H269)</f>
        <v>14306.000000000002</v>
      </c>
    </row>
    <row r="266" spans="1:8" s="8" customFormat="1" ht="34.5" customHeight="1">
      <c r="A266" s="30">
        <v>609</v>
      </c>
      <c r="B266" s="23" t="s">
        <v>124</v>
      </c>
      <c r="C266" s="22" t="s">
        <v>55</v>
      </c>
      <c r="D266" s="22" t="s">
        <v>79</v>
      </c>
      <c r="E266" s="22" t="s">
        <v>144</v>
      </c>
      <c r="F266" s="22" t="s">
        <v>123</v>
      </c>
      <c r="G266" s="43">
        <v>10678</v>
      </c>
      <c r="H266" s="43">
        <v>10678</v>
      </c>
    </row>
    <row r="267" spans="1:8" s="8" customFormat="1" ht="58.5" customHeight="1">
      <c r="A267" s="30">
        <v>609</v>
      </c>
      <c r="B267" s="23" t="s">
        <v>111</v>
      </c>
      <c r="C267" s="22" t="s">
        <v>55</v>
      </c>
      <c r="D267" s="22" t="s">
        <v>79</v>
      </c>
      <c r="E267" s="22" t="s">
        <v>144</v>
      </c>
      <c r="F267" s="22" t="s">
        <v>110</v>
      </c>
      <c r="G267" s="43">
        <v>2420.1</v>
      </c>
      <c r="H267" s="43">
        <v>2420.1</v>
      </c>
    </row>
    <row r="268" spans="1:8" s="8" customFormat="1" ht="55.5" customHeight="1">
      <c r="A268" s="30">
        <v>609</v>
      </c>
      <c r="B268" s="23" t="s">
        <v>113</v>
      </c>
      <c r="C268" s="22" t="s">
        <v>55</v>
      </c>
      <c r="D268" s="22" t="s">
        <v>79</v>
      </c>
      <c r="E268" s="22" t="s">
        <v>144</v>
      </c>
      <c r="F268" s="22" t="s">
        <v>112</v>
      </c>
      <c r="G268" s="43">
        <v>1174.2</v>
      </c>
      <c r="H268" s="43">
        <v>1174.2</v>
      </c>
    </row>
    <row r="269" spans="1:8" s="8" customFormat="1" ht="23.25" customHeight="1">
      <c r="A269" s="30">
        <v>609</v>
      </c>
      <c r="B269" s="23" t="s">
        <v>115</v>
      </c>
      <c r="C269" s="22" t="s">
        <v>55</v>
      </c>
      <c r="D269" s="22" t="s">
        <v>79</v>
      </c>
      <c r="E269" s="22" t="s">
        <v>144</v>
      </c>
      <c r="F269" s="22" t="s">
        <v>114</v>
      </c>
      <c r="G269" s="43">
        <v>33.7</v>
      </c>
      <c r="H269" s="43">
        <v>33.7</v>
      </c>
    </row>
    <row r="270" spans="1:8" s="9" customFormat="1" ht="31.5">
      <c r="A270" s="32">
        <v>631</v>
      </c>
      <c r="B270" s="2" t="s">
        <v>70</v>
      </c>
      <c r="C270" s="4"/>
      <c r="D270" s="4"/>
      <c r="E270" s="4"/>
      <c r="F270" s="4"/>
      <c r="G270" s="48">
        <f>G277+G282+G300+G319+G271+G274</f>
        <v>46374.74603000001</v>
      </c>
      <c r="H270" s="48">
        <f>H277+H282+H300+H319+H271+H274</f>
        <v>20051.11</v>
      </c>
    </row>
    <row r="271" spans="1:8" s="9" customFormat="1" ht="15.75">
      <c r="A271" s="30">
        <v>631</v>
      </c>
      <c r="B271" s="23" t="s">
        <v>216</v>
      </c>
      <c r="C271" s="22" t="s">
        <v>54</v>
      </c>
      <c r="D271" s="22" t="s">
        <v>55</v>
      </c>
      <c r="E271" s="22"/>
      <c r="F271" s="22"/>
      <c r="G271" s="48">
        <f>G272</f>
        <v>288.01</v>
      </c>
      <c r="H271" s="48">
        <f>H272</f>
        <v>273.11</v>
      </c>
    </row>
    <row r="272" spans="1:8" s="9" customFormat="1" ht="30">
      <c r="A272" s="30">
        <v>631</v>
      </c>
      <c r="B272" s="23" t="s">
        <v>217</v>
      </c>
      <c r="C272" s="22" t="s">
        <v>54</v>
      </c>
      <c r="D272" s="22" t="s">
        <v>55</v>
      </c>
      <c r="E272" s="22" t="s">
        <v>215</v>
      </c>
      <c r="F272" s="22"/>
      <c r="G272" s="49">
        <f>G273</f>
        <v>288.01</v>
      </c>
      <c r="H272" s="49">
        <f>H273</f>
        <v>273.11</v>
      </c>
    </row>
    <row r="273" spans="1:8" s="9" customFormat="1" ht="15">
      <c r="A273" s="30">
        <v>631</v>
      </c>
      <c r="B273" s="23" t="s">
        <v>148</v>
      </c>
      <c r="C273" s="22" t="s">
        <v>54</v>
      </c>
      <c r="D273" s="22" t="s">
        <v>55</v>
      </c>
      <c r="E273" s="22" t="s">
        <v>215</v>
      </c>
      <c r="F273" s="22" t="s">
        <v>116</v>
      </c>
      <c r="G273" s="49">
        <v>288.01</v>
      </c>
      <c r="H273" s="49">
        <v>273.11</v>
      </c>
    </row>
    <row r="274" spans="1:8" s="9" customFormat="1" ht="30.75">
      <c r="A274" s="30">
        <v>631</v>
      </c>
      <c r="B274" s="23" t="s">
        <v>12</v>
      </c>
      <c r="C274" s="22" t="s">
        <v>54</v>
      </c>
      <c r="D274" s="22">
        <v>12</v>
      </c>
      <c r="E274" s="22"/>
      <c r="F274" s="22"/>
      <c r="G274" s="48">
        <f>G275</f>
        <v>204</v>
      </c>
      <c r="H274" s="48">
        <f>H275</f>
        <v>0</v>
      </c>
    </row>
    <row r="275" spans="1:8" s="9" customFormat="1" ht="60">
      <c r="A275" s="30">
        <v>631</v>
      </c>
      <c r="B275" s="15" t="s">
        <v>185</v>
      </c>
      <c r="C275" s="22" t="s">
        <v>54</v>
      </c>
      <c r="D275" s="22" t="s">
        <v>154</v>
      </c>
      <c r="E275" s="22" t="s">
        <v>161</v>
      </c>
      <c r="F275" s="22"/>
      <c r="G275" s="49">
        <f>G276</f>
        <v>204</v>
      </c>
      <c r="H275" s="49">
        <f>H276</f>
        <v>0</v>
      </c>
    </row>
    <row r="276" spans="1:8" s="9" customFormat="1" ht="24" customHeight="1">
      <c r="A276" s="30">
        <v>631</v>
      </c>
      <c r="B276" s="23" t="s">
        <v>128</v>
      </c>
      <c r="C276" s="22" t="s">
        <v>54</v>
      </c>
      <c r="D276" s="22" t="s">
        <v>154</v>
      </c>
      <c r="E276" s="22" t="s">
        <v>161</v>
      </c>
      <c r="F276" s="22" t="s">
        <v>127</v>
      </c>
      <c r="G276" s="49">
        <v>204</v>
      </c>
      <c r="H276" s="49">
        <v>0</v>
      </c>
    </row>
    <row r="277" spans="1:8" s="9" customFormat="1" ht="24" customHeight="1">
      <c r="A277" s="30">
        <v>631</v>
      </c>
      <c r="B277" s="23" t="s">
        <v>25</v>
      </c>
      <c r="C277" s="22" t="s">
        <v>84</v>
      </c>
      <c r="D277" s="22" t="s">
        <v>82</v>
      </c>
      <c r="E277" s="4"/>
      <c r="F277" s="4"/>
      <c r="G277" s="42">
        <f>G278+G280</f>
        <v>10588.54639</v>
      </c>
      <c r="H277" s="42">
        <f>H278+H280</f>
        <v>5060.639</v>
      </c>
    </row>
    <row r="278" spans="1:8" s="9" customFormat="1" ht="23.25" customHeight="1">
      <c r="A278" s="30">
        <v>631</v>
      </c>
      <c r="B278" s="23" t="s">
        <v>42</v>
      </c>
      <c r="C278" s="22" t="s">
        <v>84</v>
      </c>
      <c r="D278" s="22" t="s">
        <v>82</v>
      </c>
      <c r="E278" s="22">
        <v>4230000</v>
      </c>
      <c r="F278" s="22"/>
      <c r="G278" s="43">
        <f>G279</f>
        <v>5527.90739</v>
      </c>
      <c r="H278" s="43">
        <f>H279</f>
        <v>0</v>
      </c>
    </row>
    <row r="279" spans="1:10" s="9" customFormat="1" ht="28.5" customHeight="1">
      <c r="A279" s="30">
        <v>631</v>
      </c>
      <c r="B279" s="23" t="s">
        <v>148</v>
      </c>
      <c r="C279" s="22" t="s">
        <v>84</v>
      </c>
      <c r="D279" s="22" t="s">
        <v>82</v>
      </c>
      <c r="E279" s="22">
        <v>4230000</v>
      </c>
      <c r="F279" s="22" t="s">
        <v>116</v>
      </c>
      <c r="G279" s="43">
        <v>5527.90739</v>
      </c>
      <c r="H279" s="43">
        <v>0</v>
      </c>
      <c r="I279" s="27"/>
      <c r="J279" s="27"/>
    </row>
    <row r="280" spans="1:10" s="9" customFormat="1" ht="81.75" customHeight="1">
      <c r="A280" s="30">
        <v>631</v>
      </c>
      <c r="B280" s="15" t="s">
        <v>152</v>
      </c>
      <c r="C280" s="22" t="s">
        <v>84</v>
      </c>
      <c r="D280" s="22" t="s">
        <v>82</v>
      </c>
      <c r="E280" s="22" t="s">
        <v>151</v>
      </c>
      <c r="F280" s="22"/>
      <c r="G280" s="43">
        <f>G281</f>
        <v>5060.639</v>
      </c>
      <c r="H280" s="43">
        <f>H281</f>
        <v>5060.639</v>
      </c>
      <c r="I280" s="28"/>
      <c r="J280" s="27"/>
    </row>
    <row r="281" spans="1:8" s="9" customFormat="1" ht="28.5" customHeight="1">
      <c r="A281" s="30">
        <v>631</v>
      </c>
      <c r="B281" s="23" t="s">
        <v>148</v>
      </c>
      <c r="C281" s="22" t="s">
        <v>84</v>
      </c>
      <c r="D281" s="22" t="s">
        <v>82</v>
      </c>
      <c r="E281" s="22" t="s">
        <v>151</v>
      </c>
      <c r="F281" s="22" t="s">
        <v>116</v>
      </c>
      <c r="G281" s="43">
        <v>5060.639</v>
      </c>
      <c r="H281" s="43">
        <v>5060.639</v>
      </c>
    </row>
    <row r="282" spans="1:8" ht="23.25" customHeight="1">
      <c r="A282" s="30">
        <v>631</v>
      </c>
      <c r="B282" s="23" t="s">
        <v>17</v>
      </c>
      <c r="C282" s="22" t="s">
        <v>86</v>
      </c>
      <c r="D282" s="22" t="s">
        <v>53</v>
      </c>
      <c r="E282" s="22"/>
      <c r="F282" s="22"/>
      <c r="G282" s="42">
        <f>G283+G286+G288+G291+G294+G297</f>
        <v>27585.393360000002</v>
      </c>
      <c r="H282" s="42">
        <f>H283+H286+H288+H291+H294+H297</f>
        <v>14717.361</v>
      </c>
    </row>
    <row r="283" spans="1:8" ht="45.75" customHeight="1">
      <c r="A283" s="30">
        <v>631</v>
      </c>
      <c r="B283" s="23" t="s">
        <v>34</v>
      </c>
      <c r="C283" s="22" t="s">
        <v>86</v>
      </c>
      <c r="D283" s="22" t="s">
        <v>53</v>
      </c>
      <c r="E283" s="22">
        <v>4400000</v>
      </c>
      <c r="F283" s="22"/>
      <c r="G283" s="43">
        <f>SUM(G284:G285)</f>
        <v>6684.0581600000005</v>
      </c>
      <c r="H283" s="43">
        <f>SUM(H284:H285)</f>
        <v>0</v>
      </c>
    </row>
    <row r="284" spans="1:8" ht="35.25" customHeight="1">
      <c r="A284" s="30">
        <v>631</v>
      </c>
      <c r="B284" s="23" t="s">
        <v>148</v>
      </c>
      <c r="C284" s="22" t="s">
        <v>86</v>
      </c>
      <c r="D284" s="22" t="s">
        <v>53</v>
      </c>
      <c r="E284" s="22">
        <v>4400000</v>
      </c>
      <c r="F284" s="22" t="s">
        <v>116</v>
      </c>
      <c r="G284" s="43">
        <v>2101.04412</v>
      </c>
      <c r="H284" s="44">
        <v>0</v>
      </c>
    </row>
    <row r="285" spans="1:8" ht="21.75" customHeight="1">
      <c r="A285" s="30">
        <v>631</v>
      </c>
      <c r="B285" s="23" t="s">
        <v>128</v>
      </c>
      <c r="C285" s="22" t="s">
        <v>86</v>
      </c>
      <c r="D285" s="22" t="s">
        <v>53</v>
      </c>
      <c r="E285" s="22" t="s">
        <v>235</v>
      </c>
      <c r="F285" s="22" t="s">
        <v>127</v>
      </c>
      <c r="G285" s="43">
        <v>4583.01404</v>
      </c>
      <c r="H285" s="44">
        <v>0</v>
      </c>
    </row>
    <row r="286" spans="1:8" ht="21" customHeight="1">
      <c r="A286" s="30">
        <v>631</v>
      </c>
      <c r="B286" s="23" t="s">
        <v>35</v>
      </c>
      <c r="C286" s="22" t="s">
        <v>86</v>
      </c>
      <c r="D286" s="22" t="s">
        <v>53</v>
      </c>
      <c r="E286" s="22">
        <v>4410000</v>
      </c>
      <c r="F286" s="22"/>
      <c r="G286" s="43">
        <f>G287</f>
        <v>1134.25846</v>
      </c>
      <c r="H286" s="43">
        <f>H287</f>
        <v>0</v>
      </c>
    </row>
    <row r="287" spans="1:8" ht="27.75" customHeight="1">
      <c r="A287" s="30">
        <v>631</v>
      </c>
      <c r="B287" s="23" t="s">
        <v>148</v>
      </c>
      <c r="C287" s="22" t="s">
        <v>86</v>
      </c>
      <c r="D287" s="22" t="s">
        <v>53</v>
      </c>
      <c r="E287" s="22">
        <v>4410000</v>
      </c>
      <c r="F287" s="22" t="s">
        <v>116</v>
      </c>
      <c r="G287" s="43">
        <v>1134.25846</v>
      </c>
      <c r="H287" s="44">
        <v>0</v>
      </c>
    </row>
    <row r="288" spans="1:8" ht="21.75" customHeight="1">
      <c r="A288" s="30">
        <v>631</v>
      </c>
      <c r="B288" s="23" t="s">
        <v>36</v>
      </c>
      <c r="C288" s="22" t="s">
        <v>86</v>
      </c>
      <c r="D288" s="22" t="s">
        <v>53</v>
      </c>
      <c r="E288" s="22">
        <v>4420000</v>
      </c>
      <c r="F288" s="22"/>
      <c r="G288" s="43">
        <f>SUM(G289:G290)</f>
        <v>5049.71574</v>
      </c>
      <c r="H288" s="43">
        <f>SUM(H289:H290)</f>
        <v>0</v>
      </c>
    </row>
    <row r="289" spans="1:8" ht="71.25" customHeight="1">
      <c r="A289" s="30">
        <v>631</v>
      </c>
      <c r="B289" s="23" t="s">
        <v>150</v>
      </c>
      <c r="C289" s="22" t="s">
        <v>86</v>
      </c>
      <c r="D289" s="22" t="s">
        <v>53</v>
      </c>
      <c r="E289" s="22" t="s">
        <v>236</v>
      </c>
      <c r="F289" s="22" t="s">
        <v>117</v>
      </c>
      <c r="G289" s="43">
        <v>150</v>
      </c>
      <c r="H289" s="43">
        <v>0</v>
      </c>
    </row>
    <row r="290" spans="1:8" ht="24" customHeight="1">
      <c r="A290" s="30">
        <v>631</v>
      </c>
      <c r="B290" s="23" t="s">
        <v>148</v>
      </c>
      <c r="C290" s="22" t="s">
        <v>16</v>
      </c>
      <c r="D290" s="22" t="s">
        <v>5</v>
      </c>
      <c r="E290" s="22">
        <v>4420000</v>
      </c>
      <c r="F290" s="22" t="s">
        <v>116</v>
      </c>
      <c r="G290" s="43">
        <v>4899.71574</v>
      </c>
      <c r="H290" s="44">
        <v>0</v>
      </c>
    </row>
    <row r="291" spans="1:8" ht="83.25" customHeight="1">
      <c r="A291" s="30">
        <v>631</v>
      </c>
      <c r="B291" s="15" t="s">
        <v>152</v>
      </c>
      <c r="C291" s="22" t="s">
        <v>86</v>
      </c>
      <c r="D291" s="22" t="s">
        <v>53</v>
      </c>
      <c r="E291" s="22" t="s">
        <v>151</v>
      </c>
      <c r="F291" s="22"/>
      <c r="G291" s="43">
        <f>SUM(G292:G293)</f>
        <v>14517.361</v>
      </c>
      <c r="H291" s="43">
        <f>SUM(H292:H293)</f>
        <v>14517.361</v>
      </c>
    </row>
    <row r="292" spans="1:8" ht="29.25" customHeight="1">
      <c r="A292" s="30">
        <v>631</v>
      </c>
      <c r="B292" s="23" t="s">
        <v>148</v>
      </c>
      <c r="C292" s="22" t="s">
        <v>16</v>
      </c>
      <c r="D292" s="22" t="s">
        <v>5</v>
      </c>
      <c r="E292" s="22" t="s">
        <v>151</v>
      </c>
      <c r="F292" s="22" t="s">
        <v>116</v>
      </c>
      <c r="G292" s="43">
        <v>7061.494</v>
      </c>
      <c r="H292" s="43">
        <v>7061.494</v>
      </c>
    </row>
    <row r="293" spans="1:8" ht="29.25" customHeight="1">
      <c r="A293" s="30">
        <v>631</v>
      </c>
      <c r="B293" s="23" t="s">
        <v>128</v>
      </c>
      <c r="C293" s="22" t="s">
        <v>86</v>
      </c>
      <c r="D293" s="22" t="s">
        <v>53</v>
      </c>
      <c r="E293" s="22" t="s">
        <v>151</v>
      </c>
      <c r="F293" s="22" t="s">
        <v>127</v>
      </c>
      <c r="G293" s="43">
        <v>7455.867</v>
      </c>
      <c r="H293" s="43">
        <v>7455.867</v>
      </c>
    </row>
    <row r="294" spans="1:8" ht="45" customHeight="1">
      <c r="A294" s="30">
        <v>631</v>
      </c>
      <c r="B294" s="23" t="s">
        <v>244</v>
      </c>
      <c r="C294" s="22" t="s">
        <v>86</v>
      </c>
      <c r="D294" s="22" t="s">
        <v>53</v>
      </c>
      <c r="E294" s="22" t="s">
        <v>242</v>
      </c>
      <c r="F294" s="22"/>
      <c r="G294" s="43">
        <f>SUM(G295:G296)</f>
        <v>100</v>
      </c>
      <c r="H294" s="43">
        <f>SUM(H295:H296)</f>
        <v>100</v>
      </c>
    </row>
    <row r="295" spans="1:8" ht="66.75" customHeight="1">
      <c r="A295" s="30">
        <v>631</v>
      </c>
      <c r="B295" s="23" t="s">
        <v>150</v>
      </c>
      <c r="C295" s="22" t="s">
        <v>86</v>
      </c>
      <c r="D295" s="22" t="s">
        <v>53</v>
      </c>
      <c r="E295" s="22" t="s">
        <v>242</v>
      </c>
      <c r="F295" s="22" t="s">
        <v>117</v>
      </c>
      <c r="G295" s="43">
        <v>16.95675</v>
      </c>
      <c r="H295" s="43">
        <v>16.95675</v>
      </c>
    </row>
    <row r="296" spans="1:8" ht="34.5" customHeight="1">
      <c r="A296" s="30">
        <v>631</v>
      </c>
      <c r="B296" s="26" t="s">
        <v>148</v>
      </c>
      <c r="C296" s="22" t="s">
        <v>86</v>
      </c>
      <c r="D296" s="22" t="s">
        <v>53</v>
      </c>
      <c r="E296" s="22" t="s">
        <v>242</v>
      </c>
      <c r="F296" s="22" t="s">
        <v>116</v>
      </c>
      <c r="G296" s="43">
        <v>83.04325</v>
      </c>
      <c r="H296" s="43">
        <v>83.04325</v>
      </c>
    </row>
    <row r="297" spans="1:8" ht="68.25" customHeight="1">
      <c r="A297" s="30">
        <v>631</v>
      </c>
      <c r="B297" s="23" t="s">
        <v>245</v>
      </c>
      <c r="C297" s="22" t="s">
        <v>86</v>
      </c>
      <c r="D297" s="22" t="s">
        <v>53</v>
      </c>
      <c r="E297" s="22" t="s">
        <v>243</v>
      </c>
      <c r="F297" s="22"/>
      <c r="G297" s="43">
        <f>SUM(G298:G299)</f>
        <v>100</v>
      </c>
      <c r="H297" s="43">
        <f>SUM(H298:H299)</f>
        <v>100</v>
      </c>
    </row>
    <row r="298" spans="1:8" ht="29.25" customHeight="1">
      <c r="A298" s="30">
        <v>631</v>
      </c>
      <c r="B298" s="23" t="s">
        <v>148</v>
      </c>
      <c r="C298" s="22" t="s">
        <v>86</v>
      </c>
      <c r="D298" s="22" t="s">
        <v>53</v>
      </c>
      <c r="E298" s="22" t="s">
        <v>243</v>
      </c>
      <c r="F298" s="22" t="s">
        <v>116</v>
      </c>
      <c r="G298" s="43">
        <v>50</v>
      </c>
      <c r="H298" s="43">
        <v>50</v>
      </c>
    </row>
    <row r="299" spans="1:8" ht="29.25" customHeight="1">
      <c r="A299" s="30">
        <v>631</v>
      </c>
      <c r="B299" s="23" t="s">
        <v>128</v>
      </c>
      <c r="C299" s="22" t="s">
        <v>86</v>
      </c>
      <c r="D299" s="22" t="s">
        <v>53</v>
      </c>
      <c r="E299" s="22" t="s">
        <v>243</v>
      </c>
      <c r="F299" s="22" t="s">
        <v>127</v>
      </c>
      <c r="G299" s="43">
        <v>50</v>
      </c>
      <c r="H299" s="43">
        <v>50</v>
      </c>
    </row>
    <row r="300" spans="1:8" ht="36" customHeight="1">
      <c r="A300" s="30">
        <v>631</v>
      </c>
      <c r="B300" s="23" t="s">
        <v>65</v>
      </c>
      <c r="C300" s="22" t="s">
        <v>86</v>
      </c>
      <c r="D300" s="22" t="s">
        <v>54</v>
      </c>
      <c r="E300" s="22"/>
      <c r="F300" s="22"/>
      <c r="G300" s="42">
        <f>G301+G305+G308+G315</f>
        <v>7605.326280000001</v>
      </c>
      <c r="H300" s="42">
        <f>H301+H305+H308</f>
        <v>0</v>
      </c>
    </row>
    <row r="301" spans="1:8" ht="90" customHeight="1">
      <c r="A301" s="30">
        <v>631</v>
      </c>
      <c r="B301" s="23" t="s">
        <v>28</v>
      </c>
      <c r="C301" s="22" t="s">
        <v>86</v>
      </c>
      <c r="D301" s="22" t="s">
        <v>54</v>
      </c>
      <c r="E301" s="22" t="s">
        <v>29</v>
      </c>
      <c r="F301" s="22"/>
      <c r="G301" s="43">
        <f>SUM(G302:G304)</f>
        <v>394.26911</v>
      </c>
      <c r="H301" s="43">
        <f>SUM(H302:H304)</f>
        <v>0</v>
      </c>
    </row>
    <row r="302" spans="1:8" ht="46.5" customHeight="1">
      <c r="A302" s="30">
        <v>631</v>
      </c>
      <c r="B302" s="23" t="s">
        <v>111</v>
      </c>
      <c r="C302" s="22" t="s">
        <v>86</v>
      </c>
      <c r="D302" s="22" t="s">
        <v>54</v>
      </c>
      <c r="E302" s="22" t="s">
        <v>29</v>
      </c>
      <c r="F302" s="22" t="s">
        <v>110</v>
      </c>
      <c r="G302" s="43">
        <v>362.56911</v>
      </c>
      <c r="H302" s="44">
        <v>0</v>
      </c>
    </row>
    <row r="303" spans="1:8" ht="52.5" customHeight="1">
      <c r="A303" s="30">
        <v>631</v>
      </c>
      <c r="B303" s="23" t="s">
        <v>113</v>
      </c>
      <c r="C303" s="22" t="s">
        <v>86</v>
      </c>
      <c r="D303" s="22" t="s">
        <v>54</v>
      </c>
      <c r="E303" s="22" t="s">
        <v>29</v>
      </c>
      <c r="F303" s="22" t="s">
        <v>112</v>
      </c>
      <c r="G303" s="43">
        <v>30.9</v>
      </c>
      <c r="H303" s="44">
        <v>0</v>
      </c>
    </row>
    <row r="304" spans="1:8" ht="28.5" customHeight="1">
      <c r="A304" s="30">
        <v>631</v>
      </c>
      <c r="B304" s="23" t="s">
        <v>115</v>
      </c>
      <c r="C304" s="22" t="s">
        <v>86</v>
      </c>
      <c r="D304" s="22" t="s">
        <v>54</v>
      </c>
      <c r="E304" s="22" t="s">
        <v>78</v>
      </c>
      <c r="F304" s="22" t="s">
        <v>114</v>
      </c>
      <c r="G304" s="43">
        <v>0.8</v>
      </c>
      <c r="H304" s="44">
        <v>0</v>
      </c>
    </row>
    <row r="305" spans="1:8" ht="91.5" customHeight="1">
      <c r="A305" s="30">
        <v>631</v>
      </c>
      <c r="B305" s="23" t="s">
        <v>37</v>
      </c>
      <c r="C305" s="22" t="s">
        <v>86</v>
      </c>
      <c r="D305" s="22" t="s">
        <v>54</v>
      </c>
      <c r="E305" s="22">
        <v>4520000</v>
      </c>
      <c r="F305" s="22"/>
      <c r="G305" s="43">
        <f>SUM(G306:G307)</f>
        <v>252.66681999999997</v>
      </c>
      <c r="H305" s="43">
        <f>H306+H307</f>
        <v>0</v>
      </c>
    </row>
    <row r="306" spans="1:8" ht="39" customHeight="1">
      <c r="A306" s="30">
        <v>631</v>
      </c>
      <c r="B306" s="23" t="s">
        <v>124</v>
      </c>
      <c r="C306" s="22" t="s">
        <v>86</v>
      </c>
      <c r="D306" s="22" t="s">
        <v>54</v>
      </c>
      <c r="E306" s="22">
        <v>4520000</v>
      </c>
      <c r="F306" s="22" t="s">
        <v>123</v>
      </c>
      <c r="G306" s="43">
        <v>206.68496</v>
      </c>
      <c r="H306" s="44">
        <v>0</v>
      </c>
    </row>
    <row r="307" spans="1:8" ht="54.75" customHeight="1">
      <c r="A307" s="30">
        <v>631</v>
      </c>
      <c r="B307" s="23" t="s">
        <v>113</v>
      </c>
      <c r="C307" s="22" t="s">
        <v>86</v>
      </c>
      <c r="D307" s="22" t="s">
        <v>54</v>
      </c>
      <c r="E307" s="22">
        <v>4520000</v>
      </c>
      <c r="F307" s="22" t="s">
        <v>112</v>
      </c>
      <c r="G307" s="43">
        <v>45.98186</v>
      </c>
      <c r="H307" s="44">
        <v>0</v>
      </c>
    </row>
    <row r="308" spans="1:8" ht="68.25" customHeight="1">
      <c r="A308" s="30">
        <v>631</v>
      </c>
      <c r="B308" s="15" t="s">
        <v>185</v>
      </c>
      <c r="C308" s="22" t="s">
        <v>86</v>
      </c>
      <c r="D308" s="22" t="s">
        <v>54</v>
      </c>
      <c r="E308" s="22">
        <v>7950700</v>
      </c>
      <c r="F308" s="22"/>
      <c r="G308" s="43">
        <f>SUM(G309:G314)</f>
        <v>6045.450350000001</v>
      </c>
      <c r="H308" s="43">
        <f>SUM(H309:H314)</f>
        <v>0</v>
      </c>
    </row>
    <row r="309" spans="1:8" ht="32.25" customHeight="1">
      <c r="A309" s="30">
        <v>631</v>
      </c>
      <c r="B309" s="23" t="s">
        <v>124</v>
      </c>
      <c r="C309" s="22" t="s">
        <v>86</v>
      </c>
      <c r="D309" s="22" t="s">
        <v>54</v>
      </c>
      <c r="E309" s="22" t="s">
        <v>161</v>
      </c>
      <c r="F309" s="22" t="s">
        <v>123</v>
      </c>
      <c r="G309" s="43">
        <v>2907.58121</v>
      </c>
      <c r="H309" s="43">
        <v>0</v>
      </c>
    </row>
    <row r="310" spans="1:8" ht="56.25" customHeight="1">
      <c r="A310" s="30">
        <v>631</v>
      </c>
      <c r="B310" s="23" t="s">
        <v>113</v>
      </c>
      <c r="C310" s="22" t="s">
        <v>86</v>
      </c>
      <c r="D310" s="22" t="s">
        <v>54</v>
      </c>
      <c r="E310" s="22" t="s">
        <v>161</v>
      </c>
      <c r="F310" s="22" t="s">
        <v>112</v>
      </c>
      <c r="G310" s="43">
        <v>315.62914</v>
      </c>
      <c r="H310" s="43">
        <v>0</v>
      </c>
    </row>
    <row r="311" spans="1:8" ht="68.25" customHeight="1">
      <c r="A311" s="30">
        <v>631</v>
      </c>
      <c r="B311" s="15" t="s">
        <v>150</v>
      </c>
      <c r="C311" s="22" t="s">
        <v>86</v>
      </c>
      <c r="D311" s="22" t="s">
        <v>54</v>
      </c>
      <c r="E311" s="22" t="s">
        <v>161</v>
      </c>
      <c r="F311" s="22" t="s">
        <v>117</v>
      </c>
      <c r="G311" s="43">
        <v>100</v>
      </c>
      <c r="H311" s="43">
        <v>0</v>
      </c>
    </row>
    <row r="312" spans="1:8" ht="33" customHeight="1">
      <c r="A312" s="30">
        <v>631</v>
      </c>
      <c r="B312" s="23" t="s">
        <v>148</v>
      </c>
      <c r="C312" s="22" t="s">
        <v>86</v>
      </c>
      <c r="D312" s="22" t="s">
        <v>54</v>
      </c>
      <c r="E312" s="22">
        <v>7950700</v>
      </c>
      <c r="F312" s="22" t="s">
        <v>116</v>
      </c>
      <c r="G312" s="43">
        <v>551.9407</v>
      </c>
      <c r="H312" s="43">
        <v>0</v>
      </c>
    </row>
    <row r="313" spans="1:8" ht="33" customHeight="1">
      <c r="A313" s="30">
        <v>631</v>
      </c>
      <c r="B313" s="23" t="s">
        <v>128</v>
      </c>
      <c r="C313" s="22" t="s">
        <v>86</v>
      </c>
      <c r="D313" s="22" t="s">
        <v>54</v>
      </c>
      <c r="E313" s="22" t="s">
        <v>161</v>
      </c>
      <c r="F313" s="22" t="s">
        <v>127</v>
      </c>
      <c r="G313" s="43">
        <v>2170.1993</v>
      </c>
      <c r="H313" s="43">
        <v>0</v>
      </c>
    </row>
    <row r="314" spans="1:8" ht="33" customHeight="1">
      <c r="A314" s="30">
        <v>631</v>
      </c>
      <c r="B314" s="23" t="s">
        <v>115</v>
      </c>
      <c r="C314" s="22" t="s">
        <v>86</v>
      </c>
      <c r="D314" s="22" t="s">
        <v>54</v>
      </c>
      <c r="E314" s="22" t="s">
        <v>161</v>
      </c>
      <c r="F314" s="22" t="s">
        <v>114</v>
      </c>
      <c r="G314" s="43">
        <v>0.1</v>
      </c>
      <c r="H314" s="43">
        <v>0</v>
      </c>
    </row>
    <row r="315" spans="1:8" ht="93" customHeight="1">
      <c r="A315" s="30">
        <v>631</v>
      </c>
      <c r="B315" s="15" t="s">
        <v>186</v>
      </c>
      <c r="C315" s="22" t="s">
        <v>86</v>
      </c>
      <c r="D315" s="22" t="s">
        <v>54</v>
      </c>
      <c r="E315" s="22">
        <v>7950800</v>
      </c>
      <c r="F315" s="22"/>
      <c r="G315" s="43">
        <f>SUM(G316:G318)</f>
        <v>912.94</v>
      </c>
      <c r="H315" s="43">
        <f>SUM(H316:H318)</f>
        <v>0</v>
      </c>
    </row>
    <row r="316" spans="1:8" ht="75" customHeight="1">
      <c r="A316" s="30">
        <v>631</v>
      </c>
      <c r="B316" s="15" t="s">
        <v>150</v>
      </c>
      <c r="C316" s="22" t="s">
        <v>86</v>
      </c>
      <c r="D316" s="22" t="s">
        <v>54</v>
      </c>
      <c r="E316" s="22" t="s">
        <v>162</v>
      </c>
      <c r="F316" s="22" t="s">
        <v>117</v>
      </c>
      <c r="G316" s="43">
        <v>20</v>
      </c>
      <c r="H316" s="43">
        <v>0</v>
      </c>
    </row>
    <row r="317" spans="1:8" ht="30.75" customHeight="1">
      <c r="A317" s="30">
        <v>631</v>
      </c>
      <c r="B317" s="23" t="s">
        <v>148</v>
      </c>
      <c r="C317" s="22" t="s">
        <v>86</v>
      </c>
      <c r="D317" s="22" t="s">
        <v>54</v>
      </c>
      <c r="E317" s="22">
        <v>7950800</v>
      </c>
      <c r="F317" s="22" t="s">
        <v>116</v>
      </c>
      <c r="G317" s="43">
        <v>61.9998</v>
      </c>
      <c r="H317" s="43">
        <v>0</v>
      </c>
    </row>
    <row r="318" spans="1:8" ht="30.75" customHeight="1">
      <c r="A318" s="30">
        <v>631</v>
      </c>
      <c r="B318" s="23" t="s">
        <v>128</v>
      </c>
      <c r="C318" s="22" t="s">
        <v>86</v>
      </c>
      <c r="D318" s="22" t="s">
        <v>54</v>
      </c>
      <c r="E318" s="22" t="s">
        <v>162</v>
      </c>
      <c r="F318" s="22" t="s">
        <v>127</v>
      </c>
      <c r="G318" s="43">
        <v>830.9402</v>
      </c>
      <c r="H318" s="43">
        <v>0</v>
      </c>
    </row>
    <row r="319" spans="1:8" ht="37.5" customHeight="1">
      <c r="A319" s="30">
        <v>631</v>
      </c>
      <c r="B319" s="23" t="s">
        <v>21</v>
      </c>
      <c r="C319" s="22" t="s">
        <v>55</v>
      </c>
      <c r="D319" s="22" t="s">
        <v>79</v>
      </c>
      <c r="E319" s="22"/>
      <c r="F319" s="22"/>
      <c r="G319" s="42">
        <f>G320</f>
        <v>103.47</v>
      </c>
      <c r="H319" s="42">
        <f>H320</f>
        <v>0</v>
      </c>
    </row>
    <row r="320" spans="1:8" ht="54.75" customHeight="1">
      <c r="A320" s="30">
        <v>631</v>
      </c>
      <c r="B320" s="15" t="s">
        <v>175</v>
      </c>
      <c r="C320" s="22">
        <v>10</v>
      </c>
      <c r="D320" s="22" t="s">
        <v>79</v>
      </c>
      <c r="E320" s="22">
        <v>7951600</v>
      </c>
      <c r="F320" s="22"/>
      <c r="G320" s="43">
        <f>SUM(G321:G322)</f>
        <v>103.47</v>
      </c>
      <c r="H320" s="43">
        <f>SUM(H321:H322)</f>
        <v>0</v>
      </c>
    </row>
    <row r="321" spans="1:8" ht="37.5" customHeight="1">
      <c r="A321" s="30">
        <v>631</v>
      </c>
      <c r="B321" s="23" t="s">
        <v>148</v>
      </c>
      <c r="C321" s="22">
        <v>10</v>
      </c>
      <c r="D321" s="22" t="s">
        <v>79</v>
      </c>
      <c r="E321" s="22">
        <v>7951600</v>
      </c>
      <c r="F321" s="22" t="s">
        <v>116</v>
      </c>
      <c r="G321" s="43">
        <v>20</v>
      </c>
      <c r="H321" s="43">
        <v>0</v>
      </c>
    </row>
    <row r="322" spans="1:8" ht="37.5" customHeight="1">
      <c r="A322" s="30">
        <v>631</v>
      </c>
      <c r="B322" s="23" t="s">
        <v>128</v>
      </c>
      <c r="C322" s="22" t="s">
        <v>55</v>
      </c>
      <c r="D322" s="22" t="s">
        <v>79</v>
      </c>
      <c r="E322" s="22" t="s">
        <v>237</v>
      </c>
      <c r="F322" s="22" t="s">
        <v>127</v>
      </c>
      <c r="G322" s="43">
        <v>83.47</v>
      </c>
      <c r="H322" s="44">
        <v>0</v>
      </c>
    </row>
    <row r="323" spans="1:8" ht="51.75" customHeight="1">
      <c r="A323" s="32">
        <v>633</v>
      </c>
      <c r="B323" s="2" t="s">
        <v>72</v>
      </c>
      <c r="C323" s="4"/>
      <c r="D323" s="4"/>
      <c r="E323" s="4"/>
      <c r="F323" s="4"/>
      <c r="G323" s="42">
        <f>G335+G327+G324</f>
        <v>23381.455560000002</v>
      </c>
      <c r="H323" s="42">
        <f>H335+H327+H324</f>
        <v>22184.925560000003</v>
      </c>
    </row>
    <row r="324" spans="1:8" ht="25.5" customHeight="1">
      <c r="A324" s="30">
        <v>633</v>
      </c>
      <c r="B324" s="23" t="s">
        <v>18</v>
      </c>
      <c r="C324" s="22" t="s">
        <v>84</v>
      </c>
      <c r="D324" s="22" t="s">
        <v>84</v>
      </c>
      <c r="E324" s="22"/>
      <c r="F324" s="22"/>
      <c r="G324" s="42">
        <f>G325</f>
        <v>1988</v>
      </c>
      <c r="H324" s="42">
        <f>H325</f>
        <v>1827</v>
      </c>
    </row>
    <row r="325" spans="1:8" ht="80.25" customHeight="1">
      <c r="A325" s="30">
        <v>633</v>
      </c>
      <c r="B325" s="23" t="s">
        <v>219</v>
      </c>
      <c r="C325" s="22" t="s">
        <v>84</v>
      </c>
      <c r="D325" s="22" t="s">
        <v>84</v>
      </c>
      <c r="E325" s="22" t="s">
        <v>218</v>
      </c>
      <c r="F325" s="22"/>
      <c r="G325" s="43">
        <f>G326</f>
        <v>1988</v>
      </c>
      <c r="H325" s="43">
        <f>H326</f>
        <v>1827</v>
      </c>
    </row>
    <row r="326" spans="1:8" ht="51.75" customHeight="1">
      <c r="A326" s="30">
        <v>633</v>
      </c>
      <c r="B326" s="23" t="s">
        <v>113</v>
      </c>
      <c r="C326" s="22" t="s">
        <v>84</v>
      </c>
      <c r="D326" s="22" t="s">
        <v>84</v>
      </c>
      <c r="E326" s="22" t="s">
        <v>218</v>
      </c>
      <c r="F326" s="22" t="s">
        <v>112</v>
      </c>
      <c r="G326" s="43">
        <v>1988</v>
      </c>
      <c r="H326" s="43">
        <v>1827</v>
      </c>
    </row>
    <row r="327" spans="1:8" ht="24" customHeight="1">
      <c r="A327" s="30">
        <v>633</v>
      </c>
      <c r="B327" s="23" t="s">
        <v>103</v>
      </c>
      <c r="C327" s="22" t="s">
        <v>55</v>
      </c>
      <c r="D327" s="22" t="s">
        <v>54</v>
      </c>
      <c r="E327" s="22"/>
      <c r="F327" s="22"/>
      <c r="G327" s="42">
        <f>G328+G330+G333</f>
        <v>11801.925560000001</v>
      </c>
      <c r="H327" s="42">
        <f>H328+H330+H333</f>
        <v>11726.925560000001</v>
      </c>
    </row>
    <row r="328" spans="1:8" ht="36.75" customHeight="1">
      <c r="A328" s="30">
        <v>633</v>
      </c>
      <c r="B328" s="23" t="s">
        <v>44</v>
      </c>
      <c r="C328" s="22" t="s">
        <v>55</v>
      </c>
      <c r="D328" s="22" t="s">
        <v>54</v>
      </c>
      <c r="E328" s="22" t="s">
        <v>102</v>
      </c>
      <c r="F328" s="22"/>
      <c r="G328" s="43">
        <f>G329</f>
        <v>75</v>
      </c>
      <c r="H328" s="43">
        <f>H329</f>
        <v>0</v>
      </c>
    </row>
    <row r="329" spans="1:8" ht="51.75" customHeight="1">
      <c r="A329" s="30">
        <v>633</v>
      </c>
      <c r="B329" s="23" t="s">
        <v>126</v>
      </c>
      <c r="C329" s="22" t="s">
        <v>55</v>
      </c>
      <c r="D329" s="22" t="s">
        <v>54</v>
      </c>
      <c r="E329" s="22" t="s">
        <v>102</v>
      </c>
      <c r="F329" s="22" t="s">
        <v>125</v>
      </c>
      <c r="G329" s="43">
        <v>75</v>
      </c>
      <c r="H329" s="43">
        <v>0</v>
      </c>
    </row>
    <row r="330" spans="1:8" ht="43.5" customHeight="1">
      <c r="A330" s="30">
        <v>633</v>
      </c>
      <c r="B330" s="23" t="s">
        <v>141</v>
      </c>
      <c r="C330" s="22" t="s">
        <v>55</v>
      </c>
      <c r="D330" s="22" t="s">
        <v>54</v>
      </c>
      <c r="E330" s="22" t="s">
        <v>140</v>
      </c>
      <c r="F330" s="22"/>
      <c r="G330" s="43">
        <f>SUM(G331:G332)</f>
        <v>11645.128</v>
      </c>
      <c r="H330" s="43">
        <f>SUM(H331:H332)</f>
        <v>11645.128</v>
      </c>
    </row>
    <row r="331" spans="1:8" ht="51.75" customHeight="1">
      <c r="A331" s="30">
        <v>633</v>
      </c>
      <c r="B331" s="23" t="s">
        <v>120</v>
      </c>
      <c r="C331" s="22" t="s">
        <v>55</v>
      </c>
      <c r="D331" s="22" t="s">
        <v>54</v>
      </c>
      <c r="E331" s="22" t="s">
        <v>140</v>
      </c>
      <c r="F331" s="22" t="s">
        <v>119</v>
      </c>
      <c r="G331" s="43">
        <v>5756.11072</v>
      </c>
      <c r="H331" s="43">
        <v>5756.11072</v>
      </c>
    </row>
    <row r="332" spans="1:8" ht="51.75" customHeight="1">
      <c r="A332" s="30">
        <v>633</v>
      </c>
      <c r="B332" s="23" t="s">
        <v>126</v>
      </c>
      <c r="C332" s="22" t="s">
        <v>55</v>
      </c>
      <c r="D332" s="22" t="s">
        <v>54</v>
      </c>
      <c r="E332" s="22" t="s">
        <v>140</v>
      </c>
      <c r="F332" s="22" t="s">
        <v>125</v>
      </c>
      <c r="G332" s="43">
        <v>5889.01728</v>
      </c>
      <c r="H332" s="43">
        <v>5889.01728</v>
      </c>
    </row>
    <row r="333" spans="1:8" ht="101.25" customHeight="1">
      <c r="A333" s="30">
        <v>633</v>
      </c>
      <c r="B333" s="23" t="s">
        <v>221</v>
      </c>
      <c r="C333" s="22" t="s">
        <v>55</v>
      </c>
      <c r="D333" s="22" t="s">
        <v>54</v>
      </c>
      <c r="E333" s="22" t="s">
        <v>220</v>
      </c>
      <c r="F333" s="22"/>
      <c r="G333" s="43">
        <f>G334</f>
        <v>81.79756</v>
      </c>
      <c r="H333" s="43">
        <f>H334</f>
        <v>81.79756</v>
      </c>
    </row>
    <row r="334" spans="1:8" ht="34.5" customHeight="1">
      <c r="A334" s="30">
        <v>633</v>
      </c>
      <c r="B334" s="23" t="s">
        <v>120</v>
      </c>
      <c r="C334" s="22" t="s">
        <v>55</v>
      </c>
      <c r="D334" s="22" t="s">
        <v>54</v>
      </c>
      <c r="E334" s="22" t="s">
        <v>220</v>
      </c>
      <c r="F334" s="22" t="s">
        <v>119</v>
      </c>
      <c r="G334" s="43">
        <v>81.79756</v>
      </c>
      <c r="H334" s="43">
        <v>81.79756</v>
      </c>
    </row>
    <row r="335" spans="1:8" ht="38.25" customHeight="1">
      <c r="A335" s="30">
        <v>633</v>
      </c>
      <c r="B335" s="23" t="s">
        <v>21</v>
      </c>
      <c r="C335" s="22">
        <v>10</v>
      </c>
      <c r="D335" s="22" t="s">
        <v>79</v>
      </c>
      <c r="E335" s="22"/>
      <c r="F335" s="22"/>
      <c r="G335" s="42">
        <f>G342+G336</f>
        <v>9591.53</v>
      </c>
      <c r="H335" s="42">
        <f>H342+H336</f>
        <v>8631</v>
      </c>
    </row>
    <row r="336" spans="1:8" ht="104.25" customHeight="1">
      <c r="A336" s="30">
        <v>633</v>
      </c>
      <c r="B336" s="23" t="s">
        <v>147</v>
      </c>
      <c r="C336" s="22">
        <v>10</v>
      </c>
      <c r="D336" s="22" t="s">
        <v>79</v>
      </c>
      <c r="E336" s="22" t="s">
        <v>146</v>
      </c>
      <c r="F336" s="22"/>
      <c r="G336" s="43">
        <f>SUM(G337:G341)</f>
        <v>8631</v>
      </c>
      <c r="H336" s="43">
        <f>SUM(H337:H341)</f>
        <v>8631</v>
      </c>
    </row>
    <row r="337" spans="1:8" ht="59.25" customHeight="1">
      <c r="A337" s="30">
        <v>633</v>
      </c>
      <c r="B337" s="23" t="s">
        <v>111</v>
      </c>
      <c r="C337" s="22">
        <v>10</v>
      </c>
      <c r="D337" s="22" t="s">
        <v>79</v>
      </c>
      <c r="E337" s="22" t="s">
        <v>146</v>
      </c>
      <c r="F337" s="22" t="s">
        <v>110</v>
      </c>
      <c r="G337" s="43">
        <v>3190.011</v>
      </c>
      <c r="H337" s="43">
        <v>3190.011</v>
      </c>
    </row>
    <row r="338" spans="1:8" ht="60" customHeight="1">
      <c r="A338" s="30">
        <v>633</v>
      </c>
      <c r="B338" s="23" t="s">
        <v>113</v>
      </c>
      <c r="C338" s="22">
        <v>10</v>
      </c>
      <c r="D338" s="22" t="s">
        <v>79</v>
      </c>
      <c r="E338" s="22" t="s">
        <v>146</v>
      </c>
      <c r="F338" s="22" t="s">
        <v>112</v>
      </c>
      <c r="G338" s="43">
        <v>645.989</v>
      </c>
      <c r="H338" s="43">
        <v>645.989</v>
      </c>
    </row>
    <row r="339" spans="1:8" ht="81.75" customHeight="1">
      <c r="A339" s="30">
        <v>633</v>
      </c>
      <c r="B339" s="15" t="s">
        <v>150</v>
      </c>
      <c r="C339" s="22" t="s">
        <v>55</v>
      </c>
      <c r="D339" s="22" t="s">
        <v>79</v>
      </c>
      <c r="E339" s="22" t="s">
        <v>146</v>
      </c>
      <c r="F339" s="22" t="s">
        <v>117</v>
      </c>
      <c r="G339" s="43">
        <v>4</v>
      </c>
      <c r="H339" s="43">
        <v>4</v>
      </c>
    </row>
    <row r="340" spans="1:8" ht="25.5" customHeight="1">
      <c r="A340" s="30">
        <v>633</v>
      </c>
      <c r="B340" s="23" t="s">
        <v>148</v>
      </c>
      <c r="C340" s="22">
        <v>10</v>
      </c>
      <c r="D340" s="22" t="s">
        <v>79</v>
      </c>
      <c r="E340" s="22" t="s">
        <v>146</v>
      </c>
      <c r="F340" s="22" t="s">
        <v>116</v>
      </c>
      <c r="G340" s="43">
        <v>4746</v>
      </c>
      <c r="H340" s="43">
        <v>4746</v>
      </c>
    </row>
    <row r="341" spans="1:8" ht="26.25" customHeight="1">
      <c r="A341" s="30">
        <v>633</v>
      </c>
      <c r="B341" s="23" t="s">
        <v>115</v>
      </c>
      <c r="C341" s="22">
        <v>10</v>
      </c>
      <c r="D341" s="22" t="s">
        <v>79</v>
      </c>
      <c r="E341" s="22" t="s">
        <v>146</v>
      </c>
      <c r="F341" s="22" t="s">
        <v>114</v>
      </c>
      <c r="G341" s="43">
        <v>45</v>
      </c>
      <c r="H341" s="43">
        <v>45</v>
      </c>
    </row>
    <row r="342" spans="1:8" ht="60" customHeight="1">
      <c r="A342" s="30">
        <v>633</v>
      </c>
      <c r="B342" s="15" t="s">
        <v>175</v>
      </c>
      <c r="C342" s="22">
        <v>10</v>
      </c>
      <c r="D342" s="22" t="s">
        <v>79</v>
      </c>
      <c r="E342" s="22">
        <v>7951600</v>
      </c>
      <c r="F342" s="22"/>
      <c r="G342" s="43">
        <f>G343</f>
        <v>960.53</v>
      </c>
      <c r="H342" s="43">
        <f>H343</f>
        <v>0</v>
      </c>
    </row>
    <row r="343" spans="1:8" ht="65.25" customHeight="1">
      <c r="A343" s="30">
        <v>633</v>
      </c>
      <c r="B343" s="23" t="s">
        <v>113</v>
      </c>
      <c r="C343" s="22">
        <v>10</v>
      </c>
      <c r="D343" s="22" t="s">
        <v>79</v>
      </c>
      <c r="E343" s="22">
        <v>7951600</v>
      </c>
      <c r="F343" s="22" t="s">
        <v>112</v>
      </c>
      <c r="G343" s="43">
        <v>960.53</v>
      </c>
      <c r="H343" s="44">
        <v>0</v>
      </c>
    </row>
    <row r="344" spans="1:8" s="9" customFormat="1" ht="31.5">
      <c r="A344" s="32">
        <v>931</v>
      </c>
      <c r="B344" s="2" t="s">
        <v>71</v>
      </c>
      <c r="C344" s="4"/>
      <c r="D344" s="4"/>
      <c r="E344" s="4"/>
      <c r="F344" s="4"/>
      <c r="G344" s="42">
        <f>G345+G350+G353+G357+G360+G365+G368+G371+G376</f>
        <v>89666.40596999999</v>
      </c>
      <c r="H344" s="42">
        <f>H345+H350+H353+H357+H360+H365+H368+H371+H376</f>
        <v>1283</v>
      </c>
    </row>
    <row r="345" spans="1:8" ht="71.25" customHeight="1">
      <c r="A345" s="30">
        <v>931</v>
      </c>
      <c r="B345" s="23" t="s">
        <v>77</v>
      </c>
      <c r="C345" s="22" t="s">
        <v>53</v>
      </c>
      <c r="D345" s="22" t="s">
        <v>79</v>
      </c>
      <c r="E345" s="22"/>
      <c r="F345" s="22"/>
      <c r="G345" s="42">
        <f>G346</f>
        <v>12933.22273</v>
      </c>
      <c r="H345" s="42">
        <f>H346</f>
        <v>0</v>
      </c>
    </row>
    <row r="346" spans="1:8" ht="81.75" customHeight="1">
      <c r="A346" s="30">
        <v>931</v>
      </c>
      <c r="B346" s="23" t="s">
        <v>131</v>
      </c>
      <c r="C346" s="22" t="s">
        <v>53</v>
      </c>
      <c r="D346" s="22" t="s">
        <v>79</v>
      </c>
      <c r="E346" s="22" t="s">
        <v>130</v>
      </c>
      <c r="F346" s="22"/>
      <c r="G346" s="43">
        <f>SUM(G347:G349)</f>
        <v>12933.22273</v>
      </c>
      <c r="H346" s="43">
        <f>H347</f>
        <v>0</v>
      </c>
    </row>
    <row r="347" spans="1:8" ht="56.25" customHeight="1">
      <c r="A347" s="30">
        <v>931</v>
      </c>
      <c r="B347" s="23" t="s">
        <v>111</v>
      </c>
      <c r="C347" s="22" t="s">
        <v>53</v>
      </c>
      <c r="D347" s="22" t="s">
        <v>79</v>
      </c>
      <c r="E347" s="22" t="s">
        <v>130</v>
      </c>
      <c r="F347" s="22" t="s">
        <v>110</v>
      </c>
      <c r="G347" s="43">
        <v>8656.48256</v>
      </c>
      <c r="H347" s="44">
        <v>0</v>
      </c>
    </row>
    <row r="348" spans="1:8" ht="50.25" customHeight="1">
      <c r="A348" s="30">
        <v>931</v>
      </c>
      <c r="B348" s="23" t="s">
        <v>113</v>
      </c>
      <c r="C348" s="22" t="s">
        <v>53</v>
      </c>
      <c r="D348" s="22" t="s">
        <v>79</v>
      </c>
      <c r="E348" s="22" t="s">
        <v>130</v>
      </c>
      <c r="F348" s="22" t="s">
        <v>112</v>
      </c>
      <c r="G348" s="43">
        <v>4269.7368</v>
      </c>
      <c r="H348" s="44">
        <v>0</v>
      </c>
    </row>
    <row r="349" spans="1:8" ht="24.75" customHeight="1">
      <c r="A349" s="30">
        <v>931</v>
      </c>
      <c r="B349" s="23" t="s">
        <v>115</v>
      </c>
      <c r="C349" s="22" t="s">
        <v>53</v>
      </c>
      <c r="D349" s="22" t="s">
        <v>79</v>
      </c>
      <c r="E349" s="22" t="s">
        <v>130</v>
      </c>
      <c r="F349" s="22" t="s">
        <v>114</v>
      </c>
      <c r="G349" s="43">
        <v>7.00337</v>
      </c>
      <c r="H349" s="44">
        <v>0</v>
      </c>
    </row>
    <row r="350" spans="1:8" ht="15.75">
      <c r="A350" s="30">
        <v>931</v>
      </c>
      <c r="B350" s="23" t="s">
        <v>39</v>
      </c>
      <c r="C350" s="22" t="s">
        <v>53</v>
      </c>
      <c r="D350" s="22">
        <v>11</v>
      </c>
      <c r="E350" s="22"/>
      <c r="F350" s="22"/>
      <c r="G350" s="42">
        <f>G351</f>
        <v>956.55852</v>
      </c>
      <c r="H350" s="42">
        <f>H351</f>
        <v>0</v>
      </c>
    </row>
    <row r="351" spans="1:8" ht="15">
      <c r="A351" s="30">
        <v>931</v>
      </c>
      <c r="B351" s="23" t="s">
        <v>39</v>
      </c>
      <c r="C351" s="22" t="s">
        <v>53</v>
      </c>
      <c r="D351" s="22">
        <v>11</v>
      </c>
      <c r="E351" s="22" t="s">
        <v>85</v>
      </c>
      <c r="F351" s="22"/>
      <c r="G351" s="43">
        <f>G352</f>
        <v>956.55852</v>
      </c>
      <c r="H351" s="43">
        <f>H352</f>
        <v>0</v>
      </c>
    </row>
    <row r="352" spans="1:8" ht="15">
      <c r="A352" s="30">
        <v>931</v>
      </c>
      <c r="B352" s="23" t="s">
        <v>98</v>
      </c>
      <c r="C352" s="22" t="s">
        <v>53</v>
      </c>
      <c r="D352" s="22">
        <v>11</v>
      </c>
      <c r="E352" s="22" t="s">
        <v>85</v>
      </c>
      <c r="F352" s="22" t="s">
        <v>97</v>
      </c>
      <c r="G352" s="43">
        <v>956.55852</v>
      </c>
      <c r="H352" s="44">
        <v>0</v>
      </c>
    </row>
    <row r="353" spans="1:8" ht="22.5" customHeight="1">
      <c r="A353" s="30">
        <v>931</v>
      </c>
      <c r="B353" s="23" t="s">
        <v>9</v>
      </c>
      <c r="C353" s="22" t="s">
        <v>53</v>
      </c>
      <c r="D353" s="22">
        <v>13</v>
      </c>
      <c r="E353" s="22"/>
      <c r="F353" s="22"/>
      <c r="G353" s="42">
        <f>G354</f>
        <v>29259.38439</v>
      </c>
      <c r="H353" s="42">
        <f>H354</f>
        <v>0</v>
      </c>
    </row>
    <row r="354" spans="1:8" ht="37.5" customHeight="1">
      <c r="A354" s="30">
        <v>931</v>
      </c>
      <c r="B354" s="23" t="s">
        <v>40</v>
      </c>
      <c r="C354" s="22" t="s">
        <v>53</v>
      </c>
      <c r="D354" s="22">
        <v>13</v>
      </c>
      <c r="E354" s="22" t="s">
        <v>87</v>
      </c>
      <c r="F354" s="22"/>
      <c r="G354" s="43">
        <f>SUM(G355:G356)</f>
        <v>29259.38439</v>
      </c>
      <c r="H354" s="43">
        <f>SUM(H355:H356)</f>
        <v>0</v>
      </c>
    </row>
    <row r="355" spans="1:8" ht="80.25" customHeight="1">
      <c r="A355" s="30">
        <v>931</v>
      </c>
      <c r="B355" s="23" t="s">
        <v>118</v>
      </c>
      <c r="C355" s="22" t="s">
        <v>53</v>
      </c>
      <c r="D355" s="22">
        <v>13</v>
      </c>
      <c r="E355" s="22" t="s">
        <v>87</v>
      </c>
      <c r="F355" s="22" t="s">
        <v>117</v>
      </c>
      <c r="G355" s="46">
        <v>2427</v>
      </c>
      <c r="H355" s="44">
        <v>0</v>
      </c>
    </row>
    <row r="356" spans="1:8" ht="26.25" customHeight="1">
      <c r="A356" s="30">
        <v>931</v>
      </c>
      <c r="B356" s="23" t="s">
        <v>148</v>
      </c>
      <c r="C356" s="22" t="s">
        <v>53</v>
      </c>
      <c r="D356" s="22">
        <v>13</v>
      </c>
      <c r="E356" s="22" t="s">
        <v>87</v>
      </c>
      <c r="F356" s="22" t="s">
        <v>116</v>
      </c>
      <c r="G356" s="43">
        <v>26832.38439</v>
      </c>
      <c r="H356" s="44">
        <v>0</v>
      </c>
    </row>
    <row r="357" spans="1:8" ht="15.75">
      <c r="A357" s="30">
        <v>931</v>
      </c>
      <c r="B357" s="23" t="s">
        <v>22</v>
      </c>
      <c r="C357" s="22" t="s">
        <v>54</v>
      </c>
      <c r="D357" s="22" t="s">
        <v>86</v>
      </c>
      <c r="E357" s="22"/>
      <c r="F357" s="22"/>
      <c r="G357" s="42">
        <f>G358</f>
        <v>2000</v>
      </c>
      <c r="H357" s="42">
        <f>H358</f>
        <v>0</v>
      </c>
    </row>
    <row r="358" spans="1:8" ht="15">
      <c r="A358" s="30">
        <v>931</v>
      </c>
      <c r="B358" s="23" t="s">
        <v>33</v>
      </c>
      <c r="C358" s="22" t="s">
        <v>54</v>
      </c>
      <c r="D358" s="22" t="s">
        <v>86</v>
      </c>
      <c r="E358" s="22">
        <v>3170000</v>
      </c>
      <c r="F358" s="22"/>
      <c r="G358" s="43">
        <f>G359</f>
        <v>2000</v>
      </c>
      <c r="H358" s="43">
        <f>H359</f>
        <v>0</v>
      </c>
    </row>
    <row r="359" spans="1:8" ht="78.75" customHeight="1">
      <c r="A359" s="30">
        <v>931</v>
      </c>
      <c r="B359" s="23" t="s">
        <v>100</v>
      </c>
      <c r="C359" s="22" t="s">
        <v>54</v>
      </c>
      <c r="D359" s="22" t="s">
        <v>86</v>
      </c>
      <c r="E359" s="22">
        <v>3170000</v>
      </c>
      <c r="F359" s="22" t="s">
        <v>99</v>
      </c>
      <c r="G359" s="43">
        <v>2000</v>
      </c>
      <c r="H359" s="44">
        <v>0</v>
      </c>
    </row>
    <row r="360" spans="1:8" ht="15.75">
      <c r="A360" s="30">
        <v>931</v>
      </c>
      <c r="B360" s="23" t="s">
        <v>25</v>
      </c>
      <c r="C360" s="22" t="s">
        <v>84</v>
      </c>
      <c r="D360" s="22" t="s">
        <v>82</v>
      </c>
      <c r="E360" s="22"/>
      <c r="F360" s="22"/>
      <c r="G360" s="42">
        <f>G361+G363</f>
        <v>465.521</v>
      </c>
      <c r="H360" s="42">
        <f>H361+H363</f>
        <v>17</v>
      </c>
    </row>
    <row r="361" spans="1:8" ht="30">
      <c r="A361" s="30">
        <v>931</v>
      </c>
      <c r="B361" s="23" t="s">
        <v>41</v>
      </c>
      <c r="C361" s="22" t="s">
        <v>84</v>
      </c>
      <c r="D361" s="22" t="s">
        <v>82</v>
      </c>
      <c r="E361" s="22">
        <v>4210000</v>
      </c>
      <c r="F361" s="22"/>
      <c r="G361" s="43">
        <f>G362</f>
        <v>448.521</v>
      </c>
      <c r="H361" s="43">
        <f>H362</f>
        <v>0</v>
      </c>
    </row>
    <row r="362" spans="1:8" ht="45">
      <c r="A362" s="30">
        <v>931</v>
      </c>
      <c r="B362" s="23" t="s">
        <v>113</v>
      </c>
      <c r="C362" s="22" t="s">
        <v>14</v>
      </c>
      <c r="D362" s="22" t="s">
        <v>7</v>
      </c>
      <c r="E362" s="22">
        <v>4210000</v>
      </c>
      <c r="F362" s="22" t="s">
        <v>112</v>
      </c>
      <c r="G362" s="43">
        <f>488.521-40</f>
        <v>448.521</v>
      </c>
      <c r="H362" s="44">
        <v>0</v>
      </c>
    </row>
    <row r="363" spans="1:8" ht="86.25" customHeight="1">
      <c r="A363" s="30">
        <v>931</v>
      </c>
      <c r="B363" s="15" t="s">
        <v>152</v>
      </c>
      <c r="C363" s="22" t="s">
        <v>84</v>
      </c>
      <c r="D363" s="22" t="s">
        <v>82</v>
      </c>
      <c r="E363" s="22" t="s">
        <v>151</v>
      </c>
      <c r="F363" s="22"/>
      <c r="G363" s="43">
        <f>G364</f>
        <v>17</v>
      </c>
      <c r="H363" s="43">
        <f>H364</f>
        <v>17</v>
      </c>
    </row>
    <row r="364" spans="1:8" ht="50.25" customHeight="1">
      <c r="A364" s="30">
        <v>931</v>
      </c>
      <c r="B364" s="23" t="s">
        <v>113</v>
      </c>
      <c r="C364" s="22" t="s">
        <v>14</v>
      </c>
      <c r="D364" s="22" t="s">
        <v>7</v>
      </c>
      <c r="E364" s="22" t="s">
        <v>151</v>
      </c>
      <c r="F364" s="22" t="s">
        <v>112</v>
      </c>
      <c r="G364" s="43">
        <v>17</v>
      </c>
      <c r="H364" s="44">
        <v>17</v>
      </c>
    </row>
    <row r="365" spans="1:8" ht="16.5" customHeight="1">
      <c r="A365" s="30">
        <v>931</v>
      </c>
      <c r="B365" s="23" t="s">
        <v>15</v>
      </c>
      <c r="C365" s="22" t="s">
        <v>84</v>
      </c>
      <c r="D365" s="22" t="s">
        <v>83</v>
      </c>
      <c r="E365" s="22"/>
      <c r="F365" s="22"/>
      <c r="G365" s="42">
        <f>G366</f>
        <v>378</v>
      </c>
      <c r="H365" s="42">
        <f>H366</f>
        <v>0</v>
      </c>
    </row>
    <row r="366" spans="1:8" ht="14.25" customHeight="1">
      <c r="A366" s="30">
        <v>931</v>
      </c>
      <c r="B366" s="23" t="s">
        <v>43</v>
      </c>
      <c r="C366" s="22" t="s">
        <v>84</v>
      </c>
      <c r="D366" s="22" t="s">
        <v>83</v>
      </c>
      <c r="E366" s="22">
        <v>4360000</v>
      </c>
      <c r="F366" s="22"/>
      <c r="G366" s="43">
        <f>G367</f>
        <v>378</v>
      </c>
      <c r="H366" s="43">
        <f>H367</f>
        <v>0</v>
      </c>
    </row>
    <row r="367" spans="1:8" ht="61.5" customHeight="1">
      <c r="A367" s="30">
        <v>931</v>
      </c>
      <c r="B367" s="23" t="s">
        <v>113</v>
      </c>
      <c r="C367" s="22" t="s">
        <v>84</v>
      </c>
      <c r="D367" s="22" t="s">
        <v>83</v>
      </c>
      <c r="E367" s="22">
        <v>4360000</v>
      </c>
      <c r="F367" s="22" t="s">
        <v>112</v>
      </c>
      <c r="G367" s="43">
        <v>378</v>
      </c>
      <c r="H367" s="44">
        <v>0</v>
      </c>
    </row>
    <row r="368" spans="1:8" ht="39" customHeight="1">
      <c r="A368" s="30">
        <v>931</v>
      </c>
      <c r="B368" s="23" t="s">
        <v>66</v>
      </c>
      <c r="C368" s="22">
        <v>13</v>
      </c>
      <c r="D368" s="22" t="s">
        <v>53</v>
      </c>
      <c r="E368" s="22"/>
      <c r="F368" s="22"/>
      <c r="G368" s="42">
        <f>G369</f>
        <v>4000</v>
      </c>
      <c r="H368" s="42">
        <f>H369</f>
        <v>0</v>
      </c>
    </row>
    <row r="369" spans="1:8" ht="87.75" customHeight="1">
      <c r="A369" s="30">
        <v>931</v>
      </c>
      <c r="B369" s="23" t="s">
        <v>131</v>
      </c>
      <c r="C369" s="22">
        <v>13</v>
      </c>
      <c r="D369" s="22" t="s">
        <v>53</v>
      </c>
      <c r="E369" s="22" t="s">
        <v>130</v>
      </c>
      <c r="F369" s="22"/>
      <c r="G369" s="43">
        <f>G370</f>
        <v>4000</v>
      </c>
      <c r="H369" s="43">
        <f>H370</f>
        <v>0</v>
      </c>
    </row>
    <row r="370" spans="1:8" ht="18.75" customHeight="1">
      <c r="A370" s="30">
        <v>931</v>
      </c>
      <c r="B370" s="23" t="s">
        <v>38</v>
      </c>
      <c r="C370" s="22">
        <v>13</v>
      </c>
      <c r="D370" s="22" t="s">
        <v>53</v>
      </c>
      <c r="E370" s="22" t="s">
        <v>130</v>
      </c>
      <c r="F370" s="22" t="s">
        <v>101</v>
      </c>
      <c r="G370" s="43">
        <f>5000-1000</f>
        <v>4000</v>
      </c>
      <c r="H370" s="44">
        <v>0</v>
      </c>
    </row>
    <row r="371" spans="1:8" ht="52.5" customHeight="1">
      <c r="A371" s="30">
        <v>931</v>
      </c>
      <c r="B371" s="23" t="s">
        <v>68</v>
      </c>
      <c r="C371" s="22">
        <v>14</v>
      </c>
      <c r="D371" s="22" t="s">
        <v>53</v>
      </c>
      <c r="E371" s="22"/>
      <c r="F371" s="22"/>
      <c r="G371" s="42">
        <f>G372+G374</f>
        <v>26266</v>
      </c>
      <c r="H371" s="42">
        <f>H372+H374</f>
        <v>1266</v>
      </c>
    </row>
    <row r="372" spans="1:8" ht="85.5" customHeight="1">
      <c r="A372" s="30">
        <v>931</v>
      </c>
      <c r="B372" s="23" t="s">
        <v>131</v>
      </c>
      <c r="C372" s="22">
        <v>14</v>
      </c>
      <c r="D372" s="22" t="s">
        <v>53</v>
      </c>
      <c r="E372" s="22" t="s">
        <v>130</v>
      </c>
      <c r="F372" s="22"/>
      <c r="G372" s="43">
        <f>G373</f>
        <v>25000</v>
      </c>
      <c r="H372" s="43">
        <f>H373</f>
        <v>0</v>
      </c>
    </row>
    <row r="373" spans="1:8" ht="22.5" customHeight="1">
      <c r="A373" s="30">
        <v>931</v>
      </c>
      <c r="B373" s="23" t="s">
        <v>93</v>
      </c>
      <c r="C373" s="22">
        <v>14</v>
      </c>
      <c r="D373" s="22" t="s">
        <v>53</v>
      </c>
      <c r="E373" s="22" t="s">
        <v>130</v>
      </c>
      <c r="F373" s="22" t="s">
        <v>129</v>
      </c>
      <c r="G373" s="43">
        <f>25000</f>
        <v>25000</v>
      </c>
      <c r="H373" s="44">
        <v>0</v>
      </c>
    </row>
    <row r="374" spans="1:8" ht="30.75" customHeight="1">
      <c r="A374" s="33">
        <v>931</v>
      </c>
      <c r="B374" s="23" t="s">
        <v>164</v>
      </c>
      <c r="C374" s="22">
        <v>14</v>
      </c>
      <c r="D374" s="22" t="s">
        <v>53</v>
      </c>
      <c r="E374" s="22" t="s">
        <v>163</v>
      </c>
      <c r="F374" s="22"/>
      <c r="G374" s="44">
        <f>G375</f>
        <v>1266</v>
      </c>
      <c r="H374" s="44">
        <f>H375</f>
        <v>1266</v>
      </c>
    </row>
    <row r="375" spans="1:8" ht="15">
      <c r="A375" s="33">
        <v>931</v>
      </c>
      <c r="B375" s="23" t="s">
        <v>93</v>
      </c>
      <c r="C375" s="22">
        <v>14</v>
      </c>
      <c r="D375" s="22" t="s">
        <v>53</v>
      </c>
      <c r="E375" s="22" t="s">
        <v>163</v>
      </c>
      <c r="F375" s="22" t="s">
        <v>129</v>
      </c>
      <c r="G375" s="44">
        <v>1266</v>
      </c>
      <c r="H375" s="44">
        <v>1266</v>
      </c>
    </row>
    <row r="376" spans="1:8" ht="15.75">
      <c r="A376" s="33">
        <v>931</v>
      </c>
      <c r="B376" s="23" t="s">
        <v>149</v>
      </c>
      <c r="C376" s="22" t="s">
        <v>134</v>
      </c>
      <c r="D376" s="22" t="s">
        <v>82</v>
      </c>
      <c r="E376" s="22"/>
      <c r="F376" s="22"/>
      <c r="G376" s="50">
        <f>G377</f>
        <v>13407.71933</v>
      </c>
      <c r="H376" s="50">
        <f>H377</f>
        <v>0</v>
      </c>
    </row>
    <row r="377" spans="1:8" ht="81.75" customHeight="1">
      <c r="A377" s="33">
        <v>931</v>
      </c>
      <c r="B377" s="23" t="s">
        <v>131</v>
      </c>
      <c r="C377" s="22">
        <v>14</v>
      </c>
      <c r="D377" s="22" t="s">
        <v>82</v>
      </c>
      <c r="E377" s="22" t="s">
        <v>130</v>
      </c>
      <c r="F377" s="22"/>
      <c r="G377" s="44">
        <f>G378</f>
        <v>13407.71933</v>
      </c>
      <c r="H377" s="44">
        <f>H378</f>
        <v>0</v>
      </c>
    </row>
    <row r="378" spans="1:8" ht="15">
      <c r="A378" s="33">
        <v>931</v>
      </c>
      <c r="B378" s="23" t="s">
        <v>93</v>
      </c>
      <c r="C378" s="22">
        <v>14</v>
      </c>
      <c r="D378" s="22" t="s">
        <v>82</v>
      </c>
      <c r="E378" s="22" t="s">
        <v>130</v>
      </c>
      <c r="F378" s="22" t="s">
        <v>129</v>
      </c>
      <c r="G378" s="44">
        <v>13407.71933</v>
      </c>
      <c r="H378" s="44">
        <v>0</v>
      </c>
    </row>
    <row r="379" spans="1:8" ht="20.25">
      <c r="A379" s="33"/>
      <c r="B379" s="34" t="s">
        <v>60</v>
      </c>
      <c r="C379" s="34"/>
      <c r="D379" s="34"/>
      <c r="E379" s="34"/>
      <c r="F379" s="34"/>
      <c r="G379" s="51">
        <f>G7+G12+G184+G260+G270+G323+G344</f>
        <v>1079793.6927600002</v>
      </c>
      <c r="H379" s="51">
        <f>H7+H12+H184+H260+H270+H323+H344</f>
        <v>451244.21655000007</v>
      </c>
    </row>
    <row r="380" ht="15">
      <c r="B380" s="7"/>
    </row>
    <row r="383" ht="12.75">
      <c r="B383" s="12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3937007874015748" right="0.15748031496062992" top="0.3937007874015748" bottom="0.2362204724409449" header="0.5118110236220472" footer="0.2755905511811024"/>
  <pageSetup fitToHeight="15" horizontalDpi="600" verticalDpi="600" orientation="portrait" paperSize="9" scale="70" r:id="rId1"/>
  <rowBreaks count="5" manualBreakCount="5">
    <brk id="21" max="7" man="1"/>
    <brk id="43" max="7" man="1"/>
    <brk id="72" max="7" man="1"/>
    <brk id="96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2014-07-25T05:43:48Z</cp:lastPrinted>
  <dcterms:created xsi:type="dcterms:W3CDTF">2007-10-25T07:07:19Z</dcterms:created>
  <dcterms:modified xsi:type="dcterms:W3CDTF">2014-07-30T10:30:27Z</dcterms:modified>
  <cp:category/>
  <cp:version/>
  <cp:contentType/>
  <cp:contentStatus/>
</cp:coreProperties>
</file>